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1052" windowHeight="8016" activeTab="0"/>
  </bookViews>
  <sheets>
    <sheet name="2019" sheetId="1" r:id="rId1"/>
  </sheets>
  <definedNames>
    <definedName name="Print_Area_1" localSheetId="0">'2019'!$A$7:$F$308</definedName>
    <definedName name="Print_Area_1">#REF!</definedName>
    <definedName name="_xlnm.Print_Area" localSheetId="0">'2019'!$A$1:$F$309</definedName>
  </definedNames>
  <calcPr fullCalcOnLoad="1"/>
</workbook>
</file>

<file path=xl/sharedStrings.xml><?xml version="1.0" encoding="utf-8"?>
<sst xmlns="http://schemas.openxmlformats.org/spreadsheetml/2006/main" count="958" uniqueCount="643">
  <si>
    <t>од.</t>
  </si>
  <si>
    <t>осіб</t>
  </si>
  <si>
    <t>яке використовує водорозбірні колонки</t>
  </si>
  <si>
    <t>Кількість абонентів водопостачання, усього, з них:</t>
  </si>
  <si>
    <t>населення</t>
  </si>
  <si>
    <t>бюджетних установ</t>
  </si>
  <si>
    <t>інших</t>
  </si>
  <si>
    <t>%</t>
  </si>
  <si>
    <t>Кількість абонентів з обліковим споживанням, усього, з них:</t>
  </si>
  <si>
    <t>Загальна протяжність мереж водопроводу, з них:</t>
  </si>
  <si>
    <t>км</t>
  </si>
  <si>
    <t>водоводів</t>
  </si>
  <si>
    <t>вуличної мережі</t>
  </si>
  <si>
    <t>од./км</t>
  </si>
  <si>
    <t>Загальна протяжність ветхих та аварійних мереж, з них:</t>
  </si>
  <si>
    <t>Кількість персоналу в підрозділах водопостачання за розкладом</t>
  </si>
  <si>
    <t>ос./1000 од.</t>
  </si>
  <si>
    <t>осіб/1 км</t>
  </si>
  <si>
    <t>Обсяг піднятої води за рік</t>
  </si>
  <si>
    <t>Обсяг очищення води на очисних спорудах за рік</t>
  </si>
  <si>
    <t>Обсяг закупленої води зі сторони за рік</t>
  </si>
  <si>
    <t>витрати на технологічні потреби до мережі</t>
  </si>
  <si>
    <t>витрати на технологічні потреби у мережі</t>
  </si>
  <si>
    <t>Обсяг поданої води у мережу за рік</t>
  </si>
  <si>
    <t>Обсяг реалізованої води усім споживачам за рік, у тому числі:</t>
  </si>
  <si>
    <t>населенню</t>
  </si>
  <si>
    <t>Кількість поверхневих водозаборів</t>
  </si>
  <si>
    <t>Кількість окремих свердловин</t>
  </si>
  <si>
    <t>Кількість насосних станцій ІІ, ІІІ і вище підйомів</t>
  </si>
  <si>
    <t>Розрахунковий об’єм запасів питної води</t>
  </si>
  <si>
    <t>Кількість резервуарів чистої води, башт, колон</t>
  </si>
  <si>
    <t>Наявний об’єм запасів питної води</t>
  </si>
  <si>
    <t>Установлена виробнича потужність водопроводу</t>
  </si>
  <si>
    <t>Установлена загальна потужність водозаборів</t>
  </si>
  <si>
    <t>Установлена виробнича потужність очисних споруд</t>
  </si>
  <si>
    <t>Кількість аварій на мережі водопостачання за рік</t>
  </si>
  <si>
    <t>аварії</t>
  </si>
  <si>
    <t>аварії/км</t>
  </si>
  <si>
    <t>Кількість споживачів, яким послуга надається за графіками</t>
  </si>
  <si>
    <t>Витрати з операційної діяльності водопостачання за рік</t>
  </si>
  <si>
    <t>грн./м³</t>
  </si>
  <si>
    <t>Витрати на оплату праці за рік</t>
  </si>
  <si>
    <t>Амортизаційні відрахування за рік</t>
  </si>
  <si>
    <t>Використано коштів за рахунок амортизаційних відрахувань за рік</t>
  </si>
  <si>
    <t>Кількість підключень до мережі водовідведення, усього, з них:</t>
  </si>
  <si>
    <t>Кількість підключень з первинним очищенням стічних вод</t>
  </si>
  <si>
    <t>Загальна протяжність мереж водовідведення, з них:</t>
  </si>
  <si>
    <t>головних колекторів</t>
  </si>
  <si>
    <t>Обсяг відведених стічних вод за рік, усього, у тому числі:</t>
  </si>
  <si>
    <t>прийнято від інших систем водовідведення</t>
  </si>
  <si>
    <t>Пропущено через очисні споруди за рік, усього, з них:</t>
  </si>
  <si>
    <t>з повним біологічним очищенням</t>
  </si>
  <si>
    <t>з доочищенням</t>
  </si>
  <si>
    <t>Передано стічних вод іншим системам на очищення за рік</t>
  </si>
  <si>
    <t>аварії/рік</t>
  </si>
  <si>
    <t>Кількість очисних споруд водовідведення</t>
  </si>
  <si>
    <t>Установлена потужність водовідведення</t>
  </si>
  <si>
    <t>Установлена потужність очисних споруд водовідведення</t>
  </si>
  <si>
    <t>Витрати з операційної діяльності водовідведення за рік</t>
  </si>
  <si>
    <t>Середньодобовий підйом води насосними станціями І підйому</t>
  </si>
  <si>
    <t xml:space="preserve">Середньодобове очищення води на очисних спорудах </t>
  </si>
  <si>
    <t>Кількість систем знезараження, усього, у тому числі з використанням:</t>
  </si>
  <si>
    <t>Кількість систем знезараження, які відпрацювали амортизаційний термін</t>
  </si>
  <si>
    <t>Кількість насосних агрегатів, які відпрацювали амортизаційний термін</t>
  </si>
  <si>
    <t>Середньодобова подача води у мережу</t>
  </si>
  <si>
    <t>Кількість лабораторій</t>
  </si>
  <si>
    <t>Кількість майстерень</t>
  </si>
  <si>
    <t>напірних трубопроводів</t>
  </si>
  <si>
    <t>Загальна кількість насосних агрегатів насосних станцій водовідведення</t>
  </si>
  <si>
    <t>Загальна установлена потужність насосних станцій водовідведення</t>
  </si>
  <si>
    <t>загальні витрати електричної енергії на очищення стічних вод</t>
  </si>
  <si>
    <t>загальні витрати електричної енергії на перекачування води</t>
  </si>
  <si>
    <t xml:space="preserve">Середньодобове очищення стічних вод на очисних спорудах </t>
  </si>
  <si>
    <t>л/добу</t>
  </si>
  <si>
    <t>Середньодобове перекачування стічних вод</t>
  </si>
  <si>
    <t>Кількість систем знезараження, усього,  у тому числі з використанням:</t>
  </si>
  <si>
    <t>Витрати електричної енергії на підйом води</t>
  </si>
  <si>
    <t>Витрати електричної енергії на очищення води</t>
  </si>
  <si>
    <t>Витрати електричної енергії на перекачування води</t>
  </si>
  <si>
    <t>Витрати електричної енергії на водопостачання за рік</t>
  </si>
  <si>
    <t>Витрати на електричну енергію за рік</t>
  </si>
  <si>
    <t>Кількість комплексів  очисних споруд водопостачання</t>
  </si>
  <si>
    <t>Кількість приладів технологічного обліку, які необхідно придбати</t>
  </si>
  <si>
    <t>Кількість приладів технологічного обліку</t>
  </si>
  <si>
    <t>Витрати на електричну енергію на водопостачання за рік</t>
  </si>
  <si>
    <t>Витрати електричної енергії на водовідведення за рік, з них:</t>
  </si>
  <si>
    <t>Одиниця виміру</t>
  </si>
  <si>
    <t>Кількість багатоповерхових будинків</t>
  </si>
  <si>
    <t>Кількість квартир у багатоповерхових будинках (абоненти)</t>
  </si>
  <si>
    <t>Кількість будівель індивідуальної забудови (абоненти)</t>
  </si>
  <si>
    <t>Кількість багатоповерхових будинків з приладами обліку (загальнобудинкові)</t>
  </si>
  <si>
    <t>Кількість квартир у багатоповерхових будинках з приладами обліку (абоненти)</t>
  </si>
  <si>
    <t>Кількість будівель індивідуальної забудови з приладами обліку (абоненти)</t>
  </si>
  <si>
    <t>кількість свердловин</t>
  </si>
  <si>
    <t>Кількість спеціальних та спеціалізованих транспортних засобів</t>
  </si>
  <si>
    <t>рідкого хлору</t>
  </si>
  <si>
    <t>гіпохлориду</t>
  </si>
  <si>
    <t>ультрафіолету</t>
  </si>
  <si>
    <t>Кількість аварій в мережі водовідведення за рік</t>
  </si>
  <si>
    <t>№ з/п</t>
  </si>
  <si>
    <t xml:space="preserve">Кількість встановлених насосних агрегатів насосних станцій водопостачання </t>
  </si>
  <si>
    <t>яке транспортує стічні води на очисні споруди з вигрібних ям, септиків</t>
  </si>
  <si>
    <t>Кількість населення, якому вода подається з відхиленням від нормативних вимог</t>
  </si>
  <si>
    <t>внутрішньоквартальної та дворової мережі</t>
  </si>
  <si>
    <t>Кількість підземних водозаборів, з них:</t>
  </si>
  <si>
    <t>Кількість насосних станцій підкачування води</t>
  </si>
  <si>
    <t>Кількість засмічень у мережі водовідведення  за рік</t>
  </si>
  <si>
    <t>Примітки:</t>
  </si>
  <si>
    <t>Співвідношення витрат на оплату праці (рядок 106/рядок 104х100)</t>
  </si>
  <si>
    <t>Співвідношення витрат на електричну енергію (рядок 102/рядок 104х100)</t>
  </si>
  <si>
    <t>Співвідношення витрат на перекидання води (рядок 109/рядок 104х100)</t>
  </si>
  <si>
    <t>Співвідношення амортизаційних відрахувань (рядок 111/рядок 104х100)</t>
  </si>
  <si>
    <t>Кількість населення, що користується привізною питною водою (населення)</t>
  </si>
  <si>
    <t>Кількість насосних станцій перекачування стічних вод</t>
  </si>
  <si>
    <t xml:space="preserve">Рівне                                                       </t>
  </si>
  <si>
    <t xml:space="preserve"> Кількість населення (осіб) </t>
  </si>
  <si>
    <t>2</t>
  </si>
  <si>
    <t xml:space="preserve">Квасилів                                                  </t>
  </si>
  <si>
    <t>3</t>
  </si>
  <si>
    <t xml:space="preserve">Ільпінь                                                   </t>
  </si>
  <si>
    <t>4</t>
  </si>
  <si>
    <t xml:space="preserve">Загороща                                                 </t>
  </si>
  <si>
    <t>5</t>
  </si>
  <si>
    <t xml:space="preserve">Копитків                                                  </t>
  </si>
  <si>
    <t>6</t>
  </si>
  <si>
    <t xml:space="preserve">Мар'янівка                                              </t>
  </si>
  <si>
    <t>7</t>
  </si>
  <si>
    <t xml:space="preserve">Новомильськ                                         </t>
  </si>
  <si>
    <t>8</t>
  </si>
  <si>
    <t xml:space="preserve">Старомильськ                                        </t>
  </si>
  <si>
    <t>9</t>
  </si>
  <si>
    <t xml:space="preserve">Біла Криниця                                         </t>
  </si>
  <si>
    <t>10</t>
  </si>
  <si>
    <t xml:space="preserve">Колоденка                                              </t>
  </si>
  <si>
    <t>11</t>
  </si>
  <si>
    <t xml:space="preserve">Олександрія                                           </t>
  </si>
  <si>
    <t>12</t>
  </si>
  <si>
    <t xml:space="preserve">Антопіль                                                  </t>
  </si>
  <si>
    <t>13</t>
  </si>
  <si>
    <t xml:space="preserve">Вересневе                                               </t>
  </si>
  <si>
    <t>14</t>
  </si>
  <si>
    <t xml:space="preserve">Городище                                             </t>
  </si>
  <si>
    <t>15</t>
  </si>
  <si>
    <t xml:space="preserve">Корнин                                                   </t>
  </si>
  <si>
    <t>16</t>
  </si>
  <si>
    <t xml:space="preserve">Ільїн                                                        </t>
  </si>
  <si>
    <t>17</t>
  </si>
  <si>
    <t xml:space="preserve">Бабин                                                       </t>
  </si>
  <si>
    <t>18</t>
  </si>
  <si>
    <t xml:space="preserve">Воскодави                                              </t>
  </si>
  <si>
    <t>19</t>
  </si>
  <si>
    <t xml:space="preserve">Горбів                                                     </t>
  </si>
  <si>
    <t>20</t>
  </si>
  <si>
    <t xml:space="preserve">Горбаків                                                </t>
  </si>
  <si>
    <t>21</t>
  </si>
  <si>
    <t xml:space="preserve">Гоща                                                     </t>
  </si>
  <si>
    <t>22</t>
  </si>
  <si>
    <t xml:space="preserve">Дмитрівка                                              </t>
  </si>
  <si>
    <t>23</t>
  </si>
  <si>
    <t xml:space="preserve">Дорогобуж                                            </t>
  </si>
  <si>
    <t>24</t>
  </si>
  <si>
    <t xml:space="preserve">Красносілля                                           </t>
  </si>
  <si>
    <t>25</t>
  </si>
  <si>
    <t xml:space="preserve">Мнишин                                                </t>
  </si>
  <si>
    <t>26</t>
  </si>
  <si>
    <t xml:space="preserve">Подоляни                                               </t>
  </si>
  <si>
    <t>27</t>
  </si>
  <si>
    <t xml:space="preserve">Рясники                                                 </t>
  </si>
  <si>
    <t>28</t>
  </si>
  <si>
    <t xml:space="preserve">Симонів                                                 </t>
  </si>
  <si>
    <t>29</t>
  </si>
  <si>
    <t xml:space="preserve">Терентіїв                                              </t>
  </si>
  <si>
    <t>30</t>
  </si>
  <si>
    <t xml:space="preserve">Томахів                                                 </t>
  </si>
  <si>
    <t>31</t>
  </si>
  <si>
    <t xml:space="preserve">Франівка                                               </t>
  </si>
  <si>
    <t>32</t>
  </si>
  <si>
    <t xml:space="preserve">Чудниця                                                </t>
  </si>
  <si>
    <t>33</t>
  </si>
  <si>
    <t xml:space="preserve">Шкарів                                                   </t>
  </si>
  <si>
    <t xml:space="preserve">Ільпінь                                                    </t>
  </si>
  <si>
    <t xml:space="preserve">Загороща                                               </t>
  </si>
  <si>
    <t xml:space="preserve">Новомильськ                                          </t>
  </si>
  <si>
    <t xml:space="preserve">Старомильськ                                         </t>
  </si>
  <si>
    <t xml:space="preserve">Біла Криниця                                          </t>
  </si>
  <si>
    <t xml:space="preserve">Колоденка                                             </t>
  </si>
  <si>
    <t xml:space="preserve">Олександрія                                            </t>
  </si>
  <si>
    <t xml:space="preserve">Городище                                                </t>
  </si>
  <si>
    <t xml:space="preserve">Корнин                                                     </t>
  </si>
  <si>
    <t xml:space="preserve">Бабин                                                     </t>
  </si>
  <si>
    <t xml:space="preserve">Воскодави                                                </t>
  </si>
  <si>
    <t xml:space="preserve">Горбів                                                       </t>
  </si>
  <si>
    <t xml:space="preserve">Горбаків                                                  </t>
  </si>
  <si>
    <t xml:space="preserve">Гоща                                                         </t>
  </si>
  <si>
    <t xml:space="preserve">Дмитрівка                                                </t>
  </si>
  <si>
    <t xml:space="preserve">Дорогобуж                                             </t>
  </si>
  <si>
    <t xml:space="preserve">Красносілля                                            </t>
  </si>
  <si>
    <t xml:space="preserve">Мнишин                                                   </t>
  </si>
  <si>
    <t xml:space="preserve">Подоляни                                                 </t>
  </si>
  <si>
    <t xml:space="preserve">Рясники                                                    </t>
  </si>
  <si>
    <t xml:space="preserve">Симонів                                                    </t>
  </si>
  <si>
    <t xml:space="preserve">Терентіїв                                                  </t>
  </si>
  <si>
    <t xml:space="preserve">Томахів                                                     </t>
  </si>
  <si>
    <t xml:space="preserve">Франівка                                                 </t>
  </si>
  <si>
    <t xml:space="preserve">Чудниця                                                   </t>
  </si>
  <si>
    <t xml:space="preserve">Шкарів                                                     </t>
  </si>
  <si>
    <t>РОВКП ВКГ "Рівнеоблводоканал"</t>
  </si>
  <si>
    <t>Директор</t>
  </si>
  <si>
    <t>А.П. Карауш</t>
  </si>
  <si>
    <t>Головний бухгалтер</t>
  </si>
  <si>
    <t>Л.Ф. Кундель</t>
  </si>
  <si>
    <t xml:space="preserve">Узагальнена технічна характеристика об’єктів водопостачання та водовідведення </t>
  </si>
  <si>
    <t>Найменування та характеристика об'єктів</t>
  </si>
  <si>
    <t>Код рядка</t>
  </si>
  <si>
    <t>на кінець звітного періоду</t>
  </si>
  <si>
    <t>А</t>
  </si>
  <si>
    <t>Б</t>
  </si>
  <si>
    <t>В</t>
  </si>
  <si>
    <t>Г</t>
  </si>
  <si>
    <t>І</t>
  </si>
  <si>
    <t>Водопостачання</t>
  </si>
  <si>
    <t>1.1</t>
  </si>
  <si>
    <t>Кількість населених пунктів, яким надаються послуги (*)</t>
  </si>
  <si>
    <t>001</t>
  </si>
  <si>
    <t>1.2</t>
  </si>
  <si>
    <t>Кількість населення в зоні відповідальності підприємства</t>
  </si>
  <si>
    <t>002</t>
  </si>
  <si>
    <t>1.3</t>
  </si>
  <si>
    <t>Кількість населення, якому надаються послуги, усього, з них:</t>
  </si>
  <si>
    <t>003</t>
  </si>
  <si>
    <t>1.3.1</t>
  </si>
  <si>
    <t>безпосередньо підключеного до мереж</t>
  </si>
  <si>
    <t>004</t>
  </si>
  <si>
    <t>1.3.2</t>
  </si>
  <si>
    <t>005</t>
  </si>
  <si>
    <t>1.4</t>
  </si>
  <si>
    <t>006</t>
  </si>
  <si>
    <t>1.5</t>
  </si>
  <si>
    <t>007</t>
  </si>
  <si>
    <t>1.6</t>
  </si>
  <si>
    <t>008</t>
  </si>
  <si>
    <t>1.7</t>
  </si>
  <si>
    <t>Частка споживачів, які отримують послуги з перебоями (рядок 008/рядок 010x100)</t>
  </si>
  <si>
    <t>009</t>
  </si>
  <si>
    <t>1.8</t>
  </si>
  <si>
    <t>010</t>
  </si>
  <si>
    <t>1.8.1</t>
  </si>
  <si>
    <t>011</t>
  </si>
  <si>
    <t>1.8.2</t>
  </si>
  <si>
    <t>012</t>
  </si>
  <si>
    <t>1.8.3</t>
  </si>
  <si>
    <t>013</t>
  </si>
  <si>
    <t>1.9</t>
  </si>
  <si>
    <t>Частка охоплення послугами (рядок 003/рядок 002х100), з них:</t>
  </si>
  <si>
    <t>014</t>
  </si>
  <si>
    <t>1.9.1</t>
  </si>
  <si>
    <t>з підключенням до мереж (рядок 004/рядок 003х100)</t>
  </si>
  <si>
    <t>015</t>
  </si>
  <si>
    <t>1.9.2</t>
  </si>
  <si>
    <t>з використанням водорозбірних колонок (рядок 005/рядок 003х100)</t>
  </si>
  <si>
    <t>016</t>
  </si>
  <si>
    <t>1.10</t>
  </si>
  <si>
    <t>017</t>
  </si>
  <si>
    <t>1.10.1</t>
  </si>
  <si>
    <t>018</t>
  </si>
  <si>
    <t>1.10.2</t>
  </si>
  <si>
    <t>019</t>
  </si>
  <si>
    <t>1.10.3</t>
  </si>
  <si>
    <t>020</t>
  </si>
  <si>
    <t>1.11</t>
  </si>
  <si>
    <t>Частка підключень з обліком, усього (рядок 017/рядок 010х100), з них:</t>
  </si>
  <si>
    <t>021</t>
  </si>
  <si>
    <t>1.11.1</t>
  </si>
  <si>
    <t>населення (рядок 018/рядок 011х100)</t>
  </si>
  <si>
    <t>022</t>
  </si>
  <si>
    <t>1.11.2</t>
  </si>
  <si>
    <t>бюджетних установ (рядок 019/рядок 012х100)</t>
  </si>
  <si>
    <t>023</t>
  </si>
  <si>
    <t>1.11.3</t>
  </si>
  <si>
    <t>інших (рядок 020/рядок 013х100)</t>
  </si>
  <si>
    <t>024</t>
  </si>
  <si>
    <t>1.12</t>
  </si>
  <si>
    <t>025</t>
  </si>
  <si>
    <t>1.12.1</t>
  </si>
  <si>
    <t>026</t>
  </si>
  <si>
    <t>1.12.2</t>
  </si>
  <si>
    <t>027</t>
  </si>
  <si>
    <t>1.12.3</t>
  </si>
  <si>
    <t>028</t>
  </si>
  <si>
    <t>1.13</t>
  </si>
  <si>
    <t>Щільність підключень до мережі водопостачання (рядок 010/рядок 025)</t>
  </si>
  <si>
    <t>029</t>
  </si>
  <si>
    <t>1.14</t>
  </si>
  <si>
    <t>030</t>
  </si>
  <si>
    <t>1.14.1</t>
  </si>
  <si>
    <t>031</t>
  </si>
  <si>
    <t>1.14.2</t>
  </si>
  <si>
    <t>032</t>
  </si>
  <si>
    <t>1.14.3</t>
  </si>
  <si>
    <t>033</t>
  </si>
  <si>
    <t>1.15</t>
  </si>
  <si>
    <t>Частка ветхих та аварійних мереж (рядок 030/рядок 025х100), з них:</t>
  </si>
  <si>
    <t>034</t>
  </si>
  <si>
    <t>1.15.1</t>
  </si>
  <si>
    <t>водоводів (рядок 031/рядок 026х100)</t>
  </si>
  <si>
    <t>035</t>
  </si>
  <si>
    <t>1.15.2</t>
  </si>
  <si>
    <t>вуличної мережі (рядок 032/рядок 027х100)</t>
  </si>
  <si>
    <t>036</t>
  </si>
  <si>
    <t>1.15.3</t>
  </si>
  <si>
    <t>внутрішньоквартальної та дворової мережі (рядок 033/рядок 028х100)</t>
  </si>
  <si>
    <t>037</t>
  </si>
  <si>
    <t>1.16</t>
  </si>
  <si>
    <t>038</t>
  </si>
  <si>
    <t>1.17</t>
  </si>
  <si>
    <t>Фактична кількість персоналу в підрозділах водопостачання</t>
  </si>
  <si>
    <t>039</t>
  </si>
  <si>
    <t>1.18</t>
  </si>
  <si>
    <t>Кількість персоналу на 1000 підключень (рядок 039/рядок 010х1000)</t>
  </si>
  <si>
    <t>040</t>
  </si>
  <si>
    <t>1.19</t>
  </si>
  <si>
    <t>Кількість персоналу на 1 км мережі (рядок 039/рядок 025)</t>
  </si>
  <si>
    <t>041</t>
  </si>
  <si>
    <t>1.20</t>
  </si>
  <si>
    <t>042</t>
  </si>
  <si>
    <t>тис. м³/рік</t>
  </si>
  <si>
    <t>1.21</t>
  </si>
  <si>
    <t>043</t>
  </si>
  <si>
    <t>тис. м³/добу</t>
  </si>
  <si>
    <t>1.22</t>
  </si>
  <si>
    <t>044</t>
  </si>
  <si>
    <t>1.23</t>
  </si>
  <si>
    <t>045</t>
  </si>
  <si>
    <t>1.24</t>
  </si>
  <si>
    <t>046</t>
  </si>
  <si>
    <t>1.25</t>
  </si>
  <si>
    <t>047</t>
  </si>
  <si>
    <t>1.26</t>
  </si>
  <si>
    <t>048</t>
  </si>
  <si>
    <t>1.27</t>
  </si>
  <si>
    <t>049</t>
  </si>
  <si>
    <t>1.27.1</t>
  </si>
  <si>
    <t>050</t>
  </si>
  <si>
    <t>1.28</t>
  </si>
  <si>
    <t>Витрати на технологічні потреби (рядок 052+рядок 053), з них:</t>
  </si>
  <si>
    <t>051</t>
  </si>
  <si>
    <t>1.28.1</t>
  </si>
  <si>
    <t>052</t>
  </si>
  <si>
    <t>1.28.2</t>
  </si>
  <si>
    <t>053</t>
  </si>
  <si>
    <t>1.29</t>
  </si>
  <si>
    <t>Частка технологічних витрат (рядок 051/(рядок 042+рядок 044)х100)</t>
  </si>
  <si>
    <t>054</t>
  </si>
  <si>
    <t>1.30</t>
  </si>
  <si>
    <t>Обсяг втрат води, всього (рядок 056+рядок 057), з них:</t>
  </si>
  <si>
    <t>055</t>
  </si>
  <si>
    <t>1.30.1</t>
  </si>
  <si>
    <t>обсяг втрат води до мережі (рядок 042+рядок 044-рядок 047-рядок 052)</t>
  </si>
  <si>
    <t>056</t>
  </si>
  <si>
    <t>1.30.2</t>
  </si>
  <si>
    <t>обсяг втрат води в мережі (рядок 047-рядок 049–рядок 053)</t>
  </si>
  <si>
    <t>057</t>
  </si>
  <si>
    <t>1.31</t>
  </si>
  <si>
    <t>Частка втрат до поданої води в мережу (рядок 057/рядок 047х100)</t>
  </si>
  <si>
    <t>058</t>
  </si>
  <si>
    <t>1.32</t>
  </si>
  <si>
    <t>Обсяг втрат води на 1 км мережі за рік (рядок 057/рядок 025)</t>
  </si>
  <si>
    <t>059</t>
  </si>
  <si>
    <t>тис. м³/км</t>
  </si>
  <si>
    <t>1.33</t>
  </si>
  <si>
    <t>Виробництво води на 1 особу (рядок 047/рядок 003х1000000/365)</t>
  </si>
  <si>
    <t>060</t>
  </si>
  <si>
    <t>1.34</t>
  </si>
  <si>
    <t>Водоспоживання 1 людиною за день (рядок 050/рядок 003х1000000/365)</t>
  </si>
  <si>
    <t>061</t>
  </si>
  <si>
    <t>1.35</t>
  </si>
  <si>
    <t>062</t>
  </si>
  <si>
    <t>1.36</t>
  </si>
  <si>
    <t>063</t>
  </si>
  <si>
    <t>тис. м³</t>
  </si>
  <si>
    <t>1.37</t>
  </si>
  <si>
    <t>064</t>
  </si>
  <si>
    <t>1.38</t>
  </si>
  <si>
    <t>Забезпеченість спорудами запасів води (рядок 064/рядок 063х100)</t>
  </si>
  <si>
    <t>065</t>
  </si>
  <si>
    <t>1.39</t>
  </si>
  <si>
    <t>066</t>
  </si>
  <si>
    <t>1.40</t>
  </si>
  <si>
    <t>067</t>
  </si>
  <si>
    <t>1.40.1</t>
  </si>
  <si>
    <t>068</t>
  </si>
  <si>
    <t>1.41</t>
  </si>
  <si>
    <t>069</t>
  </si>
  <si>
    <t>1.42</t>
  </si>
  <si>
    <t>Кількість насосних станцій І підйому (рядок 066+рядок 067+рядок 069)</t>
  </si>
  <si>
    <t>070</t>
  </si>
  <si>
    <t>1.43</t>
  </si>
  <si>
    <t>071</t>
  </si>
  <si>
    <t>1.44</t>
  </si>
  <si>
    <t>072</t>
  </si>
  <si>
    <t>тис. кВт/год</t>
  </si>
  <si>
    <t>1.45</t>
  </si>
  <si>
    <t>Питомі витрати електричної енергії на підйом 1 м³ води (рядок 072/рядок 042)</t>
  </si>
  <si>
    <t>073</t>
  </si>
  <si>
    <t>кВт·год/м³</t>
  </si>
  <si>
    <t>1.46</t>
  </si>
  <si>
    <t>074</t>
  </si>
  <si>
    <t>1.47</t>
  </si>
  <si>
    <t>075</t>
  </si>
  <si>
    <t>1.48</t>
  </si>
  <si>
    <t>Питомі витрати електричної енергії на очищення 1 м³ води (рядок 075/рядок 045)</t>
  </si>
  <si>
    <t>076</t>
  </si>
  <si>
    <t>1.49</t>
  </si>
  <si>
    <t>077</t>
  </si>
  <si>
    <t>1.50</t>
  </si>
  <si>
    <t>078</t>
  </si>
  <si>
    <t>1.51</t>
  </si>
  <si>
    <t>079</t>
  </si>
  <si>
    <t>1.52</t>
  </si>
  <si>
    <t>080</t>
  </si>
  <si>
    <t>1.53</t>
  </si>
  <si>
    <t>Питомі витрати електричної енергії на подачу 1 м³ води в мережу (рядок 080/рядок 047)</t>
  </si>
  <si>
    <t>081</t>
  </si>
  <si>
    <t>кВт·год./м³</t>
  </si>
  <si>
    <t>1.54</t>
  </si>
  <si>
    <t>082</t>
  </si>
  <si>
    <t>1.55</t>
  </si>
  <si>
    <t>083</t>
  </si>
  <si>
    <t>1.56</t>
  </si>
  <si>
    <t>Забезпеченість приладами технологічного обліку (рядок 082/(рядок 082+рядок 083)х100)</t>
  </si>
  <si>
    <t>084</t>
  </si>
  <si>
    <t>1.57</t>
  </si>
  <si>
    <t>085</t>
  </si>
  <si>
    <t>1.57.1</t>
  </si>
  <si>
    <t>086</t>
  </si>
  <si>
    <t>1.57.2</t>
  </si>
  <si>
    <t>087</t>
  </si>
  <si>
    <t>1.57.3</t>
  </si>
  <si>
    <t>088</t>
  </si>
  <si>
    <t>1.58</t>
  </si>
  <si>
    <t>089</t>
  </si>
  <si>
    <t>1.59</t>
  </si>
  <si>
    <t>090</t>
  </si>
  <si>
    <t>1.60</t>
  </si>
  <si>
    <t>091</t>
  </si>
  <si>
    <t>1.61</t>
  </si>
  <si>
    <t>092</t>
  </si>
  <si>
    <t>1.62</t>
  </si>
  <si>
    <t>093</t>
  </si>
  <si>
    <t>1.63</t>
  </si>
  <si>
    <t>094</t>
  </si>
  <si>
    <t>1.64</t>
  </si>
  <si>
    <t>095</t>
  </si>
  <si>
    <t>1.65</t>
  </si>
  <si>
    <t>Використання потужності водопроводу (рядок 047/365/рядок 093х100)</t>
  </si>
  <si>
    <t>096</t>
  </si>
  <si>
    <t>1.66</t>
  </si>
  <si>
    <t>Використання потужності водозаборів (рядок 042/365/рядок 094х100)</t>
  </si>
  <si>
    <t>097</t>
  </si>
  <si>
    <t>1.67</t>
  </si>
  <si>
    <t>Використання потужності очисних споруд (рядок 045/365/рядок 095х100)</t>
  </si>
  <si>
    <t>098</t>
  </si>
  <si>
    <t>1.68</t>
  </si>
  <si>
    <t>099</t>
  </si>
  <si>
    <t>1.69</t>
  </si>
  <si>
    <t>Аварійність на мережі з розрахунку на 1 км (рядок 099/рядок 025)</t>
  </si>
  <si>
    <t>100</t>
  </si>
  <si>
    <t>1.70</t>
  </si>
  <si>
    <t>101</t>
  </si>
  <si>
    <t>1.71</t>
  </si>
  <si>
    <t>102</t>
  </si>
  <si>
    <t>тис. грн</t>
  </si>
  <si>
    <t>1.72</t>
  </si>
  <si>
    <t>Питомі витрати електричної енергії на 1м³ води (рядок 101/(рядок 042+рядок 044))</t>
  </si>
  <si>
    <t>103</t>
  </si>
  <si>
    <t>1.73</t>
  </si>
  <si>
    <t>104</t>
  </si>
  <si>
    <t>1.74</t>
  </si>
  <si>
    <t>Експлуатаційні витрати на одиницю продукції (рядок 104/рядок 049)</t>
  </si>
  <si>
    <t>105</t>
  </si>
  <si>
    <t>1.75</t>
  </si>
  <si>
    <t>106</t>
  </si>
  <si>
    <t>тис.  грн</t>
  </si>
  <si>
    <t>1.76</t>
  </si>
  <si>
    <t>107</t>
  </si>
  <si>
    <t>1.77</t>
  </si>
  <si>
    <t>108</t>
  </si>
  <si>
    <t>1.78</t>
  </si>
  <si>
    <t>Витрати на перекидання води в маловодні регіони за рік</t>
  </si>
  <si>
    <t>109</t>
  </si>
  <si>
    <t>1.79</t>
  </si>
  <si>
    <t>110</t>
  </si>
  <si>
    <t>1.80</t>
  </si>
  <si>
    <t>111</t>
  </si>
  <si>
    <t>1.81</t>
  </si>
  <si>
    <t>112</t>
  </si>
  <si>
    <t>1.82</t>
  </si>
  <si>
    <t>113</t>
  </si>
  <si>
    <t>ІІ</t>
  </si>
  <si>
    <t>Водовідведення</t>
  </si>
  <si>
    <t>2.1</t>
  </si>
  <si>
    <t>Кількість населених пунктів, яким надаються послуги (**)</t>
  </si>
  <si>
    <t>2.2</t>
  </si>
  <si>
    <t>2.3</t>
  </si>
  <si>
    <t>2.3.1</t>
  </si>
  <si>
    <t>2.3.2</t>
  </si>
  <si>
    <t>2.4</t>
  </si>
  <si>
    <t>2.4.1</t>
  </si>
  <si>
    <t>2.4.2</t>
  </si>
  <si>
    <t>2.4.3</t>
  </si>
  <si>
    <t>2.5</t>
  </si>
  <si>
    <t>Частка охоплення послугами (рядок 203/рядок 202х100), з них:</t>
  </si>
  <si>
    <t>2.5.1</t>
  </si>
  <si>
    <t>з підключенням до мереж (рядок 204/рядок 203х100)</t>
  </si>
  <si>
    <t>2.5.2</t>
  </si>
  <si>
    <t>з використанням вигрібних ям, септиків (рядок 205/рядок 203х100)</t>
  </si>
  <si>
    <t>2.6</t>
  </si>
  <si>
    <t>2.7</t>
  </si>
  <si>
    <t>Частка з первинним очищенням стічних вод (рядок 213/рядок 206х100)</t>
  </si>
  <si>
    <t>2.8</t>
  </si>
  <si>
    <t>2.8.1</t>
  </si>
  <si>
    <t>2.8.2</t>
  </si>
  <si>
    <t>2.8.3</t>
  </si>
  <si>
    <t>2.8.4</t>
  </si>
  <si>
    <t>внутрішньоквартальної та дворової мереж</t>
  </si>
  <si>
    <t>2.9</t>
  </si>
  <si>
    <t>Щільність підключень до мережі водовідведення (рядок 206/рядок 215)</t>
  </si>
  <si>
    <t>2.10</t>
  </si>
  <si>
    <t>2.10.1</t>
  </si>
  <si>
    <t>2.10.2</t>
  </si>
  <si>
    <t>2.10.3</t>
  </si>
  <si>
    <t>2.10.4</t>
  </si>
  <si>
    <t>2.11</t>
  </si>
  <si>
    <t>Частка ветхих та аварійних мереж (рядок 221/рядок 215х100), з них:</t>
  </si>
  <si>
    <t>2.11.1</t>
  </si>
  <si>
    <t>головних колекторів (рядок 222/рядок 216х100)</t>
  </si>
  <si>
    <t>2.11.2</t>
  </si>
  <si>
    <t>напірних трубопроводів (рядок 223/рядок 217х100)</t>
  </si>
  <si>
    <t>2.11.3</t>
  </si>
  <si>
    <t>вуличної мережі (рядок 224/рядок 218х100)</t>
  </si>
  <si>
    <t>2.11.4</t>
  </si>
  <si>
    <t>внутрішньоквартальної та дворової мереж (рядок 225/рядок 219х100)</t>
  </si>
  <si>
    <t>2.12</t>
  </si>
  <si>
    <t>Кількість персоналу в підрозділах водовідведення за розкладом</t>
  </si>
  <si>
    <t>2.13</t>
  </si>
  <si>
    <t>Фактична кількість персоналу в підрозділах водовідведення</t>
  </si>
  <si>
    <t>2.14</t>
  </si>
  <si>
    <t>Кількість персоналу на 1000 підключень (рядок 232/рядок 206х1000)</t>
  </si>
  <si>
    <t>2.15</t>
  </si>
  <si>
    <t>Кількість персоналу на 1 км мережі (рядок 232/рядок 215)</t>
  </si>
  <si>
    <t>2.16</t>
  </si>
  <si>
    <t>2.16.1</t>
  </si>
  <si>
    <t>2.17</t>
  </si>
  <si>
    <t>2.18</t>
  </si>
  <si>
    <t>2.18.1</t>
  </si>
  <si>
    <t>2.18.2</t>
  </si>
  <si>
    <t>2.19</t>
  </si>
  <si>
    <t>2.20</t>
  </si>
  <si>
    <t>Обсяг скинутих стічних вод за рік без очищення (рядок 235–рядок 238)</t>
  </si>
  <si>
    <t>2.21</t>
  </si>
  <si>
    <t>Частка скинутих стічних вод без очищення (рядок 242/рядок 235х100)</t>
  </si>
  <si>
    <t>2.22</t>
  </si>
  <si>
    <t>Обсяг недостатньо очищених скинутих стічних вод (рядок 235–рядок 239)</t>
  </si>
  <si>
    <t>2.23</t>
  </si>
  <si>
    <t>Частка недостатньо очищених стічних вод (рядок 244/рядок 235х100)</t>
  </si>
  <si>
    <t>2.24</t>
  </si>
  <si>
    <t>2.25</t>
  </si>
  <si>
    <t>Частка переданих стічних вод на очищення (рядок 246/рядок 235х100)</t>
  </si>
  <si>
    <t>2.26</t>
  </si>
  <si>
    <t>Обсяг реалізованих послуг з водовідведення усім споживачам за рік, у тому числі:</t>
  </si>
  <si>
    <t>2.26.1</t>
  </si>
  <si>
    <t>2.27</t>
  </si>
  <si>
    <t>2.28</t>
  </si>
  <si>
    <t>Засміченість на мережі з розрахунку на 1 км  (рядок 250/рядок 215)</t>
  </si>
  <si>
    <t>2.29</t>
  </si>
  <si>
    <t>2.30</t>
  </si>
  <si>
    <t>Аварійність на мережі з розрахунку на 1 км (рядок 252/рядок 215)</t>
  </si>
  <si>
    <t>2.31</t>
  </si>
  <si>
    <t>Обсяг відведених стічних вод на 1 особу (рядок 235/рядок 203х1000000/365)</t>
  </si>
  <si>
    <t>2.32</t>
  </si>
  <si>
    <t>Обсяг очищення стічних вод на 1 особу (рядок 239/рядок 203х1000000/365)</t>
  </si>
  <si>
    <t>2.33</t>
  </si>
  <si>
    <t>2.34</t>
  </si>
  <si>
    <t>2.35</t>
  </si>
  <si>
    <t>2.36</t>
  </si>
  <si>
    <t>2.37</t>
  </si>
  <si>
    <t>2.37.1</t>
  </si>
  <si>
    <t>2.37.2</t>
  </si>
  <si>
    <t>2.37.3</t>
  </si>
  <si>
    <t>2.38</t>
  </si>
  <si>
    <t>2.39</t>
  </si>
  <si>
    <t>2.40</t>
  </si>
  <si>
    <t>2.41</t>
  </si>
  <si>
    <t>2.42</t>
  </si>
  <si>
    <t>2.43</t>
  </si>
  <si>
    <t>2.44</t>
  </si>
  <si>
    <t>2.45</t>
  </si>
  <si>
    <t>Частка використання водовідведення (рядок 235/365/рядок 268х100)</t>
  </si>
  <si>
    <t>2.46</t>
  </si>
  <si>
    <t>Частка використання очисних споруд (рядок 238/365/рядок 270х100)</t>
  </si>
  <si>
    <t>2.47</t>
  </si>
  <si>
    <t>тис. кВт·год</t>
  </si>
  <si>
    <t>2.47.1</t>
  </si>
  <si>
    <t>2.47.2</t>
  </si>
  <si>
    <t>питомі витрати електричної енергії на очищення 1 м³ стічних вод (рядок 274/рядок 273)</t>
  </si>
  <si>
    <t>2.47.3</t>
  </si>
  <si>
    <t>2.47.4</t>
  </si>
  <si>
    <t>питомі витрати електричної енергії на перекачку 1 м³ стічних вод (рядок 276/рядок 273)</t>
  </si>
  <si>
    <t>2.48</t>
  </si>
  <si>
    <t>2.49</t>
  </si>
  <si>
    <t>Питомі витрати електроенергії на 1м³ стічних вод (рядок 273/рядок 235)</t>
  </si>
  <si>
    <t>2.50</t>
  </si>
  <si>
    <t>2.51</t>
  </si>
  <si>
    <t>Експлуатаційні витрати на одиницю продукції (рядок 280/рядок 248)</t>
  </si>
  <si>
    <t>2.52</t>
  </si>
  <si>
    <t>2.53</t>
  </si>
  <si>
    <t>Співвідношення витрат на оплату праці (рядок 282/рядок 280х100)</t>
  </si>
  <si>
    <t>2.54</t>
  </si>
  <si>
    <t>Співвідношення витрат на електричну енергію (рядок 278/рядок 280х100)</t>
  </si>
  <si>
    <t>2.55</t>
  </si>
  <si>
    <t>2.56</t>
  </si>
  <si>
    <t>2.57</t>
  </si>
  <si>
    <t>Співвідношення амортизаційних відрахувань (рядок 285/рядок 280х100)</t>
  </si>
  <si>
    <t>2.58</t>
  </si>
  <si>
    <t>Обсяг реалізованих стічних вод на 1 особу (рядок 249/рядок 203х1000000/365)</t>
  </si>
  <si>
    <t>*</t>
  </si>
  <si>
    <t>Назви населених пунктів, яким надаються послуги з водопостачання:</t>
  </si>
  <si>
    <t>34</t>
  </si>
  <si>
    <t>Малинівка</t>
  </si>
  <si>
    <t>35</t>
  </si>
  <si>
    <t>Велика Омеляна</t>
  </si>
  <si>
    <t>**</t>
  </si>
  <si>
    <t>Назви населених пунктів, яким надаються послуги з водовідведення:</t>
  </si>
  <si>
    <t>(підпис керівника (власника))</t>
  </si>
  <si>
    <t xml:space="preserve">(місце підпису головного бухгалтера) </t>
  </si>
  <si>
    <t xml:space="preserve">(підпис головного бухгалтера) </t>
  </si>
  <si>
    <t xml:space="preserve">(підпис виконавця) </t>
  </si>
  <si>
    <t xml:space="preserve"> </t>
  </si>
  <si>
    <t>Начальник ПЕВ</t>
  </si>
  <si>
    <t>М.А. Дем’янович</t>
  </si>
  <si>
    <t>станом на 01.07.2019   рік</t>
  </si>
  <si>
    <t>телефон: (0362)264980                                              факс: (0362)266946</t>
  </si>
  <si>
    <t>Додаток 6                                                                       до Порядку розроблення, погодження та затвердження інвестиційних програм суб’єктів  господарювання у сфері централізованого водопостачання та водовідведення</t>
  </si>
</sst>
</file>

<file path=xl/styles.xml><?xml version="1.0" encoding="utf-8"?>
<styleSheet xmlns="http://schemas.openxmlformats.org/spreadsheetml/2006/main">
  <numFmts count="4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"/>
    <numFmt numFmtId="189" formatCode="[$-419]General"/>
    <numFmt numFmtId="190" formatCode="0.0"/>
    <numFmt numFmtId="191" formatCode="#,##0.000"/>
    <numFmt numFmtId="192" formatCode="#,##0.0000"/>
    <numFmt numFmtId="193" formatCode="[$-FC19]d\ mmmm\ yyyy\ &quot;г.&quot;"/>
    <numFmt numFmtId="194" formatCode="0.000"/>
    <numFmt numFmtId="195" formatCode="0.0%"/>
    <numFmt numFmtId="196" formatCode="0.0000"/>
  </numFmts>
  <fonts count="53">
    <font>
      <sz val="11"/>
      <color rgb="FF000000"/>
      <name val="SimSun"/>
      <family val="2"/>
    </font>
    <font>
      <sz val="11"/>
      <color indexed="55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1"/>
      <color indexed="55"/>
      <name val="Calibri"/>
      <family val="2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52"/>
      <name val="Calibri"/>
      <family val="2"/>
    </font>
    <font>
      <sz val="11"/>
      <color indexed="63"/>
      <name val="SimSun"/>
      <family val="2"/>
    </font>
    <font>
      <sz val="11"/>
      <color indexed="63"/>
      <name val="Times New Roman"/>
      <family val="1"/>
    </font>
    <font>
      <sz val="10"/>
      <color indexed="63"/>
      <name val="Times New Roman"/>
      <family val="1"/>
    </font>
    <font>
      <sz val="11"/>
      <color indexed="63"/>
      <name val="Calibri"/>
      <family val="2"/>
    </font>
    <font>
      <b/>
      <sz val="24"/>
      <name val="Times New Roman"/>
      <family val="1"/>
    </font>
    <font>
      <sz val="10"/>
      <name val="Arial Cyr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1"/>
      <color indexed="55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sz val="11"/>
      <color indexed="55"/>
      <name val="SimSun"/>
      <family val="2"/>
    </font>
    <font>
      <u val="single"/>
      <sz val="11"/>
      <color indexed="31"/>
      <name val="Calibri"/>
      <family val="2"/>
    </font>
    <font>
      <sz val="11"/>
      <color indexed="5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47"/>
      <name val="Calibri"/>
      <family val="2"/>
    </font>
    <font>
      <b/>
      <sz val="18"/>
      <color indexed="54"/>
      <name val="Cambria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0000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3F3F3F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5" fillId="0" borderId="0">
      <alignment/>
      <protection/>
    </xf>
    <xf numFmtId="0" fontId="40" fillId="0" borderId="0">
      <alignment/>
      <protection/>
    </xf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8" fillId="4" borderId="1" applyNumberFormat="0" applyAlignment="0" applyProtection="0"/>
    <xf numFmtId="0" fontId="41" fillId="9" borderId="2" applyNumberFormat="0" applyAlignment="0" applyProtection="0"/>
    <xf numFmtId="9" fontId="42" fillId="0" borderId="0">
      <alignment/>
      <protection/>
    </xf>
    <xf numFmtId="0" fontId="19" fillId="2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10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4" fillId="5" borderId="7" applyNumberFormat="0" applyAlignment="0" applyProtection="0"/>
    <xf numFmtId="0" fontId="47" fillId="11" borderId="8" applyNumberFormat="0" applyAlignment="0" applyProtection="0"/>
    <xf numFmtId="0" fontId="2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1" fillId="12" borderId="0" applyNumberFormat="0" applyBorder="0" applyAlignment="0" applyProtection="0"/>
    <xf numFmtId="0" fontId="22" fillId="5" borderId="1" applyNumberFormat="0" applyAlignment="0" applyProtection="0"/>
    <xf numFmtId="0" fontId="10" fillId="0" borderId="0">
      <alignment/>
      <protection/>
    </xf>
    <xf numFmtId="0" fontId="16" fillId="0" borderId="0">
      <alignment/>
      <protection/>
    </xf>
    <xf numFmtId="0" fontId="17" fillId="0" borderId="9" applyNumberFormat="0" applyFill="0" applyAlignment="0" applyProtection="0"/>
    <xf numFmtId="0" fontId="23" fillId="13" borderId="0" applyNumberFormat="0" applyBorder="0" applyAlignment="0" applyProtection="0"/>
    <xf numFmtId="0" fontId="10" fillId="14" borderId="10" applyNumberFormat="0" applyAlignment="0" applyProtection="0"/>
    <xf numFmtId="9" fontId="13" fillId="0" borderId="0">
      <alignment/>
      <protection/>
    </xf>
    <xf numFmtId="0" fontId="49" fillId="15" borderId="11" applyNumberFormat="0" applyAlignment="0" applyProtection="0"/>
    <xf numFmtId="0" fontId="17" fillId="5" borderId="12" applyNumberFormat="0" applyAlignment="0" applyProtection="0"/>
    <xf numFmtId="0" fontId="50" fillId="0" borderId="13" applyNumberFormat="0" applyFill="0" applyAlignment="0" applyProtection="0"/>
    <xf numFmtId="0" fontId="51" fillId="16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49" fontId="14" fillId="0" borderId="0" xfId="59" applyNumberFormat="1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>
      <alignment horizontal="left" vertical="top" wrapText="1"/>
    </xf>
    <xf numFmtId="0" fontId="3" fillId="0" borderId="14" xfId="59" applyFont="1" applyFill="1" applyBorder="1" applyAlignment="1">
      <alignment horizontal="center" vertical="center" wrapText="1"/>
      <protection/>
    </xf>
    <xf numFmtId="0" fontId="3" fillId="17" borderId="15" xfId="59" applyFont="1" applyFill="1" applyBorder="1" applyAlignment="1">
      <alignment horizontal="left" vertical="center" wrapText="1" indent="1"/>
      <protection/>
    </xf>
    <xf numFmtId="0" fontId="3" fillId="17" borderId="16" xfId="59" applyFont="1" applyFill="1" applyBorder="1" applyAlignment="1">
      <alignment horizontal="left" vertical="center" wrapText="1" indent="1"/>
      <protection/>
    </xf>
    <xf numFmtId="0" fontId="3" fillId="17" borderId="16" xfId="59" applyFont="1" applyFill="1" applyBorder="1" applyAlignment="1">
      <alignment horizontal="left" vertical="center" wrapText="1"/>
      <protection/>
    </xf>
    <xf numFmtId="0" fontId="3" fillId="17" borderId="14" xfId="59" applyFont="1" applyFill="1" applyBorder="1" applyAlignment="1">
      <alignment horizontal="left" vertical="top" wrapText="1" indent="1"/>
      <protection/>
    </xf>
    <xf numFmtId="0" fontId="3" fillId="17" borderId="14" xfId="59" applyFont="1" applyFill="1" applyBorder="1" applyAlignment="1">
      <alignment horizontal="left" vertical="center"/>
      <protection/>
    </xf>
    <xf numFmtId="0" fontId="3" fillId="17" borderId="14" xfId="59" applyFont="1" applyFill="1" applyBorder="1" applyAlignment="1">
      <alignment vertical="top" wrapText="1"/>
      <protection/>
    </xf>
    <xf numFmtId="0" fontId="3" fillId="18" borderId="14" xfId="59" applyFont="1" applyFill="1" applyBorder="1" applyAlignment="1">
      <alignment horizontal="center" vertical="center" wrapText="1"/>
      <protection/>
    </xf>
    <xf numFmtId="0" fontId="3" fillId="17" borderId="17" xfId="59" applyFont="1" applyFill="1" applyBorder="1" applyAlignment="1">
      <alignment vertical="center" wrapText="1"/>
      <protection/>
    </xf>
    <xf numFmtId="0" fontId="3" fillId="17" borderId="14" xfId="59" applyFont="1" applyFill="1" applyBorder="1" applyAlignment="1">
      <alignment horizontal="left" vertical="center" wrapText="1"/>
      <protection/>
    </xf>
    <xf numFmtId="0" fontId="3" fillId="17" borderId="14" xfId="59" applyFont="1" applyFill="1" applyBorder="1" applyAlignment="1">
      <alignment horizontal="left" vertical="center" wrapText="1" indent="1"/>
      <protection/>
    </xf>
    <xf numFmtId="0" fontId="3" fillId="17" borderId="14" xfId="59" applyFont="1" applyFill="1" applyBorder="1" applyAlignment="1">
      <alignment vertical="center" wrapText="1"/>
      <protection/>
    </xf>
    <xf numFmtId="0" fontId="3" fillId="0" borderId="14" xfId="59" applyFont="1" applyFill="1" applyBorder="1" applyAlignment="1">
      <alignment horizontal="left" vertical="center" wrapText="1"/>
      <protection/>
    </xf>
    <xf numFmtId="0" fontId="3" fillId="0" borderId="14" xfId="59" applyFont="1" applyFill="1" applyBorder="1" applyAlignment="1">
      <alignment horizontal="left" vertical="center"/>
      <protection/>
    </xf>
    <xf numFmtId="0" fontId="3" fillId="0" borderId="14" xfId="59" applyFont="1" applyFill="1" applyBorder="1" applyAlignment="1">
      <alignment horizontal="left" vertical="center" wrapText="1" indent="1"/>
      <protection/>
    </xf>
    <xf numFmtId="0" fontId="7" fillId="0" borderId="0" xfId="59" applyFont="1" applyFill="1" applyBorder="1" applyAlignment="1">
      <alignment horizontal="left" wrapText="1"/>
      <protection/>
    </xf>
    <xf numFmtId="0" fontId="3" fillId="19" borderId="14" xfId="59" applyFont="1" applyFill="1" applyBorder="1" applyAlignment="1">
      <alignment horizontal="left" vertical="center" wrapText="1"/>
      <protection/>
    </xf>
    <xf numFmtId="0" fontId="3" fillId="0" borderId="14" xfId="59" applyFont="1" applyFill="1" applyBorder="1" applyAlignment="1">
      <alignment/>
      <protection/>
    </xf>
    <xf numFmtId="0" fontId="3" fillId="0" borderId="14" xfId="59" applyFont="1" applyFill="1" applyBorder="1" applyAlignment="1">
      <alignment vertical="center" wrapText="1"/>
      <protection/>
    </xf>
    <xf numFmtId="3" fontId="3" fillId="0" borderId="0" xfId="59" applyNumberFormat="1" applyFont="1" applyFill="1" applyBorder="1" applyAlignment="1">
      <alignment horizontal="right" wrapText="1"/>
      <protection/>
    </xf>
    <xf numFmtId="0" fontId="3" fillId="0" borderId="0" xfId="59" applyFont="1" applyFill="1" applyBorder="1" applyAlignment="1">
      <alignment horizontal="left" wrapText="1"/>
      <protection/>
    </xf>
    <xf numFmtId="0" fontId="6" fillId="0" borderId="0" xfId="59" applyFont="1" applyFill="1" applyBorder="1" applyAlignment="1">
      <alignment horizontal="center"/>
      <protection/>
    </xf>
    <xf numFmtId="49" fontId="3" fillId="0" borderId="0" xfId="59" applyNumberFormat="1" applyFont="1" applyFill="1" applyBorder="1" applyAlignment="1">
      <alignment horizontal="center"/>
      <protection/>
    </xf>
    <xf numFmtId="0" fontId="2" fillId="0" borderId="0" xfId="59" applyFont="1" applyBorder="1" applyAlignment="1">
      <alignment horizontal="left"/>
      <protection/>
    </xf>
    <xf numFmtId="0" fontId="3" fillId="0" borderId="0" xfId="59" applyFont="1" applyBorder="1" applyAlignment="1">
      <alignment horizontal="left" wrapText="1"/>
      <protection/>
    </xf>
    <xf numFmtId="0" fontId="3" fillId="0" borderId="0" xfId="59" applyFont="1" applyFill="1" applyBorder="1" applyAlignment="1">
      <alignment vertical="center" wrapText="1"/>
      <protection/>
    </xf>
    <xf numFmtId="0" fontId="2" fillId="0" borderId="0" xfId="59" applyFont="1" applyBorder="1" applyAlignment="1">
      <alignment horizontal="center" vertical="center" wrapText="1"/>
      <protection/>
    </xf>
    <xf numFmtId="49" fontId="11" fillId="0" borderId="0" xfId="59" applyNumberFormat="1" applyFont="1" applyFill="1" applyBorder="1" applyAlignment="1">
      <alignment horizontal="center"/>
      <protection/>
    </xf>
    <xf numFmtId="0" fontId="11" fillId="0" borderId="0" xfId="59" applyFont="1" applyFill="1" applyBorder="1" applyAlignment="1">
      <alignment/>
      <protection/>
    </xf>
    <xf numFmtId="0" fontId="11" fillId="0" borderId="0" xfId="59" applyFont="1" applyFill="1" applyBorder="1" applyAlignment="1">
      <alignment horizontal="center"/>
      <protection/>
    </xf>
    <xf numFmtId="0" fontId="13" fillId="0" borderId="0" xfId="59" applyFont="1" applyFill="1" applyBorder="1" applyAlignment="1">
      <alignment/>
      <protection/>
    </xf>
    <xf numFmtId="49" fontId="14" fillId="0" borderId="0" xfId="59" applyNumberFormat="1" applyFont="1" applyFill="1" applyBorder="1" applyAlignment="1" applyProtection="1">
      <alignment vertical="center" wrapText="1"/>
      <protection/>
    </xf>
    <xf numFmtId="0" fontId="15" fillId="0" borderId="0" xfId="59" applyFont="1">
      <alignment/>
      <protection/>
    </xf>
    <xf numFmtId="0" fontId="15" fillId="0" borderId="0" xfId="59" applyFont="1" applyBorder="1">
      <alignment/>
      <protection/>
    </xf>
    <xf numFmtId="0" fontId="2" fillId="0" borderId="0" xfId="59" applyFont="1" applyBorder="1" applyAlignment="1">
      <alignment horizontal="center" vertical="center" wrapText="1"/>
      <protection/>
    </xf>
    <xf numFmtId="0" fontId="3" fillId="0" borderId="14" xfId="59" applyFont="1" applyFill="1" applyBorder="1" applyAlignment="1">
      <alignment horizontal="center" vertical="center" wrapText="1"/>
      <protection/>
    </xf>
    <xf numFmtId="49" fontId="3" fillId="0" borderId="17" xfId="59" applyNumberFormat="1" applyFont="1" applyFill="1" applyBorder="1" applyAlignment="1">
      <alignment horizontal="center" wrapText="1"/>
      <protection/>
    </xf>
    <xf numFmtId="0" fontId="3" fillId="0" borderId="18" xfId="59" applyFont="1" applyFill="1" applyBorder="1" applyAlignment="1">
      <alignment horizontal="center" vertical="center" wrapText="1"/>
      <protection/>
    </xf>
    <xf numFmtId="0" fontId="3" fillId="0" borderId="17" xfId="59" applyFont="1" applyFill="1" applyBorder="1" applyAlignment="1">
      <alignment horizontal="center" vertical="center" wrapText="1"/>
      <protection/>
    </xf>
    <xf numFmtId="49" fontId="3" fillId="0" borderId="17" xfId="59" applyNumberFormat="1" applyFont="1" applyFill="1" applyBorder="1" applyAlignment="1">
      <alignment horizontal="left" wrapText="1"/>
      <protection/>
    </xf>
    <xf numFmtId="49" fontId="3" fillId="0" borderId="14" xfId="59" applyNumberFormat="1" applyFont="1" applyFill="1" applyBorder="1" applyAlignment="1">
      <alignment horizontal="left" vertical="center" wrapText="1"/>
      <protection/>
    </xf>
    <xf numFmtId="49" fontId="3" fillId="17" borderId="14" xfId="59" applyNumberFormat="1" applyFont="1" applyFill="1" applyBorder="1" applyAlignment="1">
      <alignment horizontal="center" vertical="center" wrapText="1"/>
      <protection/>
    </xf>
    <xf numFmtId="3" fontId="3" fillId="17" borderId="14" xfId="59" applyNumberFormat="1" applyFont="1" applyFill="1" applyBorder="1" applyAlignment="1">
      <alignment horizontal="center" vertical="center" wrapText="1"/>
      <protection/>
    </xf>
    <xf numFmtId="0" fontId="3" fillId="17" borderId="14" xfId="59" applyFont="1" applyFill="1" applyBorder="1" applyAlignment="1">
      <alignment horizontal="center" vertical="top" wrapText="1"/>
      <protection/>
    </xf>
    <xf numFmtId="4" fontId="12" fillId="19" borderId="14" xfId="59" applyNumberFormat="1" applyFont="1" applyFill="1" applyBorder="1" applyAlignment="1" applyProtection="1">
      <alignment horizontal="center" vertical="center" wrapText="1"/>
      <protection/>
    </xf>
    <xf numFmtId="4" fontId="3" fillId="17" borderId="14" xfId="59" applyNumberFormat="1" applyFont="1" applyFill="1" applyBorder="1" applyAlignment="1" applyProtection="1">
      <alignment horizontal="center" vertical="center" wrapText="1"/>
      <protection locked="0"/>
    </xf>
    <xf numFmtId="4" fontId="3" fillId="17" borderId="14" xfId="59" applyNumberFormat="1" applyFont="1" applyFill="1" applyBorder="1" applyAlignment="1">
      <alignment horizontal="center" vertical="center" wrapText="1"/>
      <protection/>
    </xf>
    <xf numFmtId="49" fontId="3" fillId="0" borderId="17" xfId="59" applyNumberFormat="1" applyFont="1" applyFill="1" applyBorder="1" applyAlignment="1">
      <alignment horizontal="left" vertical="center" wrapText="1"/>
      <protection/>
    </xf>
    <xf numFmtId="49" fontId="3" fillId="17" borderId="17" xfId="59" applyNumberFormat="1" applyFont="1" applyFill="1" applyBorder="1" applyAlignment="1">
      <alignment horizontal="center" vertical="center" wrapText="1"/>
      <protection/>
    </xf>
    <xf numFmtId="0" fontId="3" fillId="17" borderId="17" xfId="59" applyFont="1" applyFill="1" applyBorder="1" applyAlignment="1">
      <alignment horizontal="center" vertical="center" wrapText="1"/>
      <protection/>
    </xf>
    <xf numFmtId="188" fontId="3" fillId="17" borderId="14" xfId="59" applyNumberFormat="1" applyFont="1" applyFill="1" applyBorder="1" applyAlignment="1">
      <alignment horizontal="center" vertical="center" wrapText="1"/>
      <protection/>
    </xf>
    <xf numFmtId="190" fontId="3" fillId="17" borderId="14" xfId="59" applyNumberFormat="1" applyFont="1" applyFill="1" applyBorder="1" applyAlignment="1">
      <alignment horizontal="center" vertical="center" wrapText="1"/>
      <protection/>
    </xf>
    <xf numFmtId="0" fontId="3" fillId="17" borderId="16" xfId="59" applyFont="1" applyFill="1" applyBorder="1" applyAlignment="1">
      <alignment horizontal="center" vertical="center" wrapText="1"/>
      <protection/>
    </xf>
    <xf numFmtId="192" fontId="3" fillId="17" borderId="14" xfId="59" applyNumberFormat="1" applyFont="1" applyFill="1" applyBorder="1" applyAlignment="1">
      <alignment horizontal="center" vertical="center" wrapText="1"/>
      <protection/>
    </xf>
    <xf numFmtId="196" fontId="3" fillId="17" borderId="14" xfId="59" applyNumberFormat="1" applyFont="1" applyFill="1" applyBorder="1" applyAlignment="1">
      <alignment horizontal="center" vertical="center" wrapText="1"/>
      <protection/>
    </xf>
    <xf numFmtId="0" fontId="3" fillId="17" borderId="14" xfId="59" applyFont="1" applyFill="1" applyBorder="1" applyAlignment="1">
      <alignment horizontal="center"/>
      <protection/>
    </xf>
    <xf numFmtId="196" fontId="3" fillId="17" borderId="14" xfId="59" applyNumberFormat="1" applyFont="1" applyFill="1" applyBorder="1" applyAlignment="1">
      <alignment horizontal="center"/>
      <protection/>
    </xf>
    <xf numFmtId="0" fontId="3" fillId="17" borderId="19" xfId="59" applyFont="1" applyFill="1" applyBorder="1" applyAlignment="1">
      <alignment horizontal="center" vertical="center" wrapText="1"/>
      <protection/>
    </xf>
    <xf numFmtId="188" fontId="3" fillId="17" borderId="19" xfId="59" applyNumberFormat="1" applyFont="1" applyFill="1" applyBorder="1" applyAlignment="1">
      <alignment horizontal="center" vertical="center" wrapText="1"/>
      <protection/>
    </xf>
    <xf numFmtId="0" fontId="13" fillId="0" borderId="0" xfId="59" applyFont="1" applyFill="1" applyBorder="1" applyAlignment="1">
      <alignment horizontal="center"/>
      <protection/>
    </xf>
    <xf numFmtId="0" fontId="17" fillId="0" borderId="0" xfId="59" applyFont="1" applyFill="1" applyBorder="1" applyAlignment="1">
      <alignment horizontal="center"/>
      <protection/>
    </xf>
    <xf numFmtId="188" fontId="13" fillId="0" borderId="0" xfId="59" applyNumberFormat="1" applyFont="1" applyFill="1" applyBorder="1" applyAlignment="1">
      <alignment horizontal="center"/>
      <protection/>
    </xf>
    <xf numFmtId="188" fontId="13" fillId="0" borderId="0" xfId="59" applyNumberFormat="1" applyFont="1" applyFill="1" applyBorder="1" applyAlignment="1">
      <alignment/>
      <protection/>
    </xf>
    <xf numFmtId="49" fontId="3" fillId="0" borderId="14" xfId="59" applyNumberFormat="1" applyFont="1" applyFill="1" applyBorder="1" applyAlignment="1">
      <alignment horizontal="left" vertical="top" wrapText="1"/>
      <protection/>
    </xf>
    <xf numFmtId="0" fontId="3" fillId="17" borderId="19" xfId="59" applyFont="1" applyFill="1" applyBorder="1" applyAlignment="1">
      <alignment horizontal="center" vertical="top" wrapText="1"/>
      <protection/>
    </xf>
    <xf numFmtId="0" fontId="12" fillId="0" borderId="0" xfId="59" applyFont="1" applyFill="1" applyBorder="1" applyAlignment="1">
      <alignment horizontal="left" vertical="center" wrapText="1"/>
      <protection/>
    </xf>
    <xf numFmtId="49" fontId="3" fillId="17" borderId="14" xfId="59" applyNumberFormat="1" applyFont="1" applyFill="1" applyBorder="1" applyAlignment="1">
      <alignment horizontal="left" vertical="top" wrapText="1"/>
      <protection/>
    </xf>
    <xf numFmtId="49" fontId="3" fillId="0" borderId="17" xfId="59" applyNumberFormat="1" applyFont="1" applyFill="1" applyBorder="1" applyAlignment="1">
      <alignment horizontal="left" vertical="top" wrapText="1"/>
      <protection/>
    </xf>
    <xf numFmtId="0" fontId="3" fillId="17" borderId="18" xfId="59" applyFont="1" applyFill="1" applyBorder="1" applyAlignment="1">
      <alignment horizontal="center" vertical="top" wrapText="1"/>
      <protection/>
    </xf>
    <xf numFmtId="0" fontId="3" fillId="0" borderId="19" xfId="59" applyFont="1" applyFill="1" applyBorder="1" applyAlignment="1">
      <alignment horizontal="center" vertical="center" wrapText="1"/>
      <protection/>
    </xf>
    <xf numFmtId="0" fontId="3" fillId="0" borderId="19" xfId="59" applyFont="1" applyFill="1" applyBorder="1" applyAlignment="1">
      <alignment horizontal="center" vertical="top" wrapText="1"/>
      <protection/>
    </xf>
    <xf numFmtId="3" fontId="3" fillId="0" borderId="14" xfId="59" applyNumberFormat="1" applyFont="1" applyFill="1" applyBorder="1" applyAlignment="1">
      <alignment horizontal="center" vertical="center" wrapText="1"/>
      <protection/>
    </xf>
    <xf numFmtId="190" fontId="3" fillId="0" borderId="14" xfId="59" applyNumberFormat="1" applyFont="1" applyFill="1" applyBorder="1" applyAlignment="1">
      <alignment horizontal="center" vertical="center" wrapText="1"/>
      <protection/>
    </xf>
    <xf numFmtId="188" fontId="3" fillId="0" borderId="19" xfId="59" applyNumberFormat="1" applyFont="1" applyFill="1" applyBorder="1" applyAlignment="1">
      <alignment horizontal="center" vertical="center" wrapText="1"/>
      <protection/>
    </xf>
    <xf numFmtId="188" fontId="3" fillId="0" borderId="14" xfId="59" applyNumberFormat="1" applyFont="1" applyFill="1" applyBorder="1" applyAlignment="1">
      <alignment horizontal="center" vertical="center" wrapText="1"/>
      <protection/>
    </xf>
    <xf numFmtId="0" fontId="3" fillId="0" borderId="0" xfId="59" applyFont="1" applyFill="1" applyBorder="1" applyAlignment="1">
      <alignment horizontal="left" indent="1"/>
      <protection/>
    </xf>
    <xf numFmtId="0" fontId="2" fillId="0" borderId="0" xfId="59" applyFont="1" applyFill="1" applyBorder="1" applyAlignment="1">
      <alignment horizontal="left" indent="1"/>
      <protection/>
    </xf>
    <xf numFmtId="49" fontId="3" fillId="17" borderId="14" xfId="59" applyNumberFormat="1" applyFont="1" applyFill="1" applyBorder="1" applyAlignment="1">
      <alignment horizontal="left" vertical="center" wrapText="1"/>
      <protection/>
    </xf>
    <xf numFmtId="0" fontId="3" fillId="19" borderId="14" xfId="59" applyFont="1" applyFill="1" applyBorder="1" applyAlignment="1">
      <alignment horizontal="center" vertical="center" wrapText="1"/>
      <protection/>
    </xf>
    <xf numFmtId="188" fontId="12" fillId="19" borderId="14" xfId="59" applyNumberFormat="1" applyFont="1" applyFill="1" applyBorder="1" applyAlignment="1">
      <alignment horizontal="center" vertical="center" wrapText="1"/>
      <protection/>
    </xf>
    <xf numFmtId="49" fontId="3" fillId="0" borderId="0" xfId="59" applyNumberFormat="1" applyFont="1" applyFill="1" applyBorder="1" applyAlignment="1">
      <alignment horizontal="left" vertical="center" wrapText="1"/>
      <protection/>
    </xf>
    <xf numFmtId="0" fontId="3" fillId="19" borderId="0" xfId="59" applyFont="1" applyFill="1" applyBorder="1" applyAlignment="1">
      <alignment horizontal="left" vertical="center" wrapText="1"/>
      <protection/>
    </xf>
    <xf numFmtId="0" fontId="3" fillId="0" borderId="0" xfId="59" applyFont="1" applyFill="1" applyBorder="1" applyAlignment="1">
      <alignment horizontal="center" vertical="center" wrapText="1"/>
      <protection/>
    </xf>
    <xf numFmtId="0" fontId="3" fillId="19" borderId="0" xfId="59" applyFont="1" applyFill="1" applyBorder="1" applyAlignment="1">
      <alignment horizontal="center" vertical="center" wrapText="1"/>
      <protection/>
    </xf>
    <xf numFmtId="188" fontId="12" fillId="19" borderId="0" xfId="59" applyNumberFormat="1" applyFont="1" applyFill="1" applyBorder="1" applyAlignment="1">
      <alignment horizontal="center" vertical="center" wrapText="1"/>
      <protection/>
    </xf>
    <xf numFmtId="49" fontId="7" fillId="0" borderId="0" xfId="59" applyNumberFormat="1" applyFont="1" applyFill="1" applyBorder="1" applyAlignment="1">
      <alignment horizontal="right" wrapText="1"/>
      <protection/>
    </xf>
    <xf numFmtId="0" fontId="3" fillId="0" borderId="0" xfId="59" applyFont="1" applyFill="1" applyBorder="1" applyAlignment="1">
      <alignment horizontal="center" wrapText="1"/>
      <protection/>
    </xf>
    <xf numFmtId="0" fontId="3" fillId="0" borderId="0" xfId="59" applyFont="1" applyFill="1" applyBorder="1" applyAlignment="1">
      <alignment horizontal="justify" wrapText="1"/>
      <protection/>
    </xf>
    <xf numFmtId="49" fontId="3" fillId="0" borderId="0" xfId="59" applyNumberFormat="1" applyFont="1" applyFill="1" applyBorder="1" applyAlignment="1">
      <alignment horizontal="right" wrapText="1"/>
      <protection/>
    </xf>
    <xf numFmtId="0" fontId="3" fillId="0" borderId="0" xfId="59" applyFont="1" applyFill="1" applyBorder="1" applyAlignment="1">
      <alignment horizontal="left" wrapText="1"/>
      <protection/>
    </xf>
    <xf numFmtId="49" fontId="3" fillId="0" borderId="0" xfId="59" applyNumberFormat="1" applyFont="1" applyFill="1" applyBorder="1" applyAlignment="1">
      <alignment horizontal="justify" wrapText="1"/>
      <protection/>
    </xf>
    <xf numFmtId="49" fontId="3" fillId="0" borderId="0" xfId="59" applyNumberFormat="1" applyFont="1" applyFill="1" applyBorder="1" applyAlignment="1">
      <alignment horizontal="center"/>
      <protection/>
    </xf>
    <xf numFmtId="0" fontId="3" fillId="0" borderId="0" xfId="59" applyFont="1" applyFill="1" applyBorder="1" applyAlignment="1">
      <alignment vertical="center" wrapText="1"/>
      <protection/>
    </xf>
    <xf numFmtId="0" fontId="3" fillId="0" borderId="0" xfId="59" applyFont="1" applyFill="1" applyBorder="1" applyAlignment="1">
      <alignment horizontal="left" wrapText="1" indent="1"/>
      <protection/>
    </xf>
    <xf numFmtId="3" fontId="3" fillId="0" borderId="0" xfId="59" applyNumberFormat="1" applyFont="1" applyFill="1" applyBorder="1" applyAlignment="1">
      <alignment horizontal="center" vertical="center" wrapText="1"/>
      <protection/>
    </xf>
    <xf numFmtId="0" fontId="3" fillId="0" borderId="0" xfId="59" applyFont="1" applyFill="1" applyBorder="1" applyAlignment="1">
      <alignment horizontal="left"/>
      <protection/>
    </xf>
    <xf numFmtId="0" fontId="3" fillId="0" borderId="0" xfId="59" applyFont="1" applyFill="1" applyBorder="1" applyAlignment="1">
      <alignment/>
      <protection/>
    </xf>
    <xf numFmtId="3" fontId="3" fillId="0" borderId="0" xfId="59" applyNumberFormat="1" applyFont="1" applyFill="1" applyBorder="1" applyAlignment="1">
      <alignment horizontal="right"/>
      <protection/>
    </xf>
    <xf numFmtId="0" fontId="3" fillId="0" borderId="0" xfId="59" applyFont="1" applyFill="1" applyBorder="1" applyAlignment="1">
      <alignment horizontal="right"/>
      <protection/>
    </xf>
    <xf numFmtId="0" fontId="3" fillId="0" borderId="0" xfId="59" applyFont="1" applyFill="1" applyBorder="1" applyAlignment="1">
      <alignment horizontal="center"/>
      <protection/>
    </xf>
    <xf numFmtId="49" fontId="3" fillId="0" borderId="0" xfId="59" applyNumberFormat="1" applyFont="1" applyFill="1" applyBorder="1" applyAlignment="1">
      <alignment horizontal="center" vertical="center" wrapText="1"/>
      <protection/>
    </xf>
    <xf numFmtId="0" fontId="2" fillId="0" borderId="0" xfId="59" applyFont="1" applyBorder="1" applyAlignment="1">
      <alignment vertical="center"/>
      <protection/>
    </xf>
    <xf numFmtId="0" fontId="2" fillId="0" borderId="0" xfId="59" applyFont="1" applyBorder="1" applyAlignment="1">
      <alignment/>
      <protection/>
    </xf>
    <xf numFmtId="0" fontId="8" fillId="0" borderId="0" xfId="59" applyFont="1" applyBorder="1" applyAlignment="1">
      <alignment/>
      <protection/>
    </xf>
    <xf numFmtId="0" fontId="6" fillId="0" borderId="0" xfId="59" applyFont="1" applyFill="1" applyAlignment="1">
      <alignment horizontal="center" vertical="center"/>
      <protection/>
    </xf>
    <xf numFmtId="0" fontId="2" fillId="0" borderId="0" xfId="59" applyFont="1" applyBorder="1" applyAlignment="1">
      <alignment horizontal="left" vertical="center"/>
      <protection/>
    </xf>
    <xf numFmtId="0" fontId="2" fillId="0" borderId="0" xfId="59" applyFont="1" applyBorder="1" applyAlignment="1">
      <alignment horizontal="center" vertical="center"/>
      <protection/>
    </xf>
    <xf numFmtId="0" fontId="2" fillId="0" borderId="0" xfId="59" applyFont="1" applyBorder="1" applyAlignment="1">
      <alignment vertical="center" wrapText="1"/>
      <protection/>
    </xf>
    <xf numFmtId="0" fontId="2" fillId="0" borderId="20" xfId="59" applyFont="1" applyBorder="1" applyAlignment="1">
      <alignment/>
      <protection/>
    </xf>
    <xf numFmtId="0" fontId="3" fillId="17" borderId="14" xfId="59" applyFont="1" applyFill="1" applyBorder="1" applyAlignment="1">
      <alignment horizontal="center" vertical="center" wrapText="1"/>
      <protection/>
    </xf>
    <xf numFmtId="0" fontId="3" fillId="17" borderId="14" xfId="59" applyFont="1" applyFill="1" applyBorder="1" applyAlignment="1">
      <alignment horizontal="center" vertical="center" wrapText="1"/>
      <protection/>
    </xf>
    <xf numFmtId="49" fontId="2" fillId="18" borderId="21" xfId="59" applyNumberFormat="1" applyFont="1" applyFill="1" applyBorder="1" applyAlignment="1">
      <alignment horizontal="left" vertical="center" wrapText="1"/>
      <protection/>
    </xf>
    <xf numFmtId="0" fontId="13" fillId="18" borderId="0" xfId="59" applyFont="1" applyFill="1" applyBorder="1" applyAlignment="1">
      <alignment/>
      <protection/>
    </xf>
    <xf numFmtId="191" fontId="3" fillId="17" borderId="14" xfId="59" applyNumberFormat="1" applyFont="1" applyFill="1" applyBorder="1" applyAlignment="1">
      <alignment horizontal="center" vertical="center" wrapText="1"/>
      <protection/>
    </xf>
    <xf numFmtId="0" fontId="5" fillId="0" borderId="0" xfId="59" applyFont="1" applyFill="1" applyBorder="1" applyAlignment="1">
      <alignment horizontal="center" vertical="center" wrapText="1"/>
      <protection/>
    </xf>
    <xf numFmtId="0" fontId="13" fillId="0" borderId="0" xfId="59" applyFont="1" applyFill="1" applyBorder="1" applyAlignment="1">
      <alignment horizontal="center" vertical="center"/>
      <protection/>
    </xf>
    <xf numFmtId="191" fontId="27" fillId="0" borderId="0" xfId="0" applyNumberFormat="1" applyFont="1" applyFill="1" applyAlignment="1">
      <alignment horizontal="center" vertical="center"/>
    </xf>
    <xf numFmtId="49" fontId="28" fillId="0" borderId="22" xfId="59" applyNumberFormat="1" applyFont="1" applyFill="1" applyBorder="1" applyAlignment="1" applyProtection="1">
      <alignment horizontal="center" vertical="center"/>
      <protection locked="0"/>
    </xf>
    <xf numFmtId="49" fontId="3" fillId="0" borderId="14" xfId="59" applyNumberFormat="1" applyFont="1" applyFill="1" applyBorder="1" applyAlignment="1">
      <alignment horizontal="center" vertical="center" wrapText="1"/>
      <protection/>
    </xf>
  </cellXfs>
  <cellStyles count="6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Iau?iue" xfId="33"/>
    <cellStyle name="TableStyleLight1" xfId="34"/>
    <cellStyle name="Акцентування1" xfId="35"/>
    <cellStyle name="Акцентування2" xfId="36"/>
    <cellStyle name="Акцентування3" xfId="37"/>
    <cellStyle name="Акцентування4" xfId="38"/>
    <cellStyle name="Акцентування5" xfId="39"/>
    <cellStyle name="Акцентування6" xfId="40"/>
    <cellStyle name="Ввід" xfId="41"/>
    <cellStyle name="Ввод " xfId="42"/>
    <cellStyle name="Percent" xfId="43"/>
    <cellStyle name="Гарний" xfId="44"/>
    <cellStyle name="Currency" xfId="45"/>
    <cellStyle name="Currency [0]" xfId="46"/>
    <cellStyle name="Добре" xfId="47"/>
    <cellStyle name="Заголовок 1" xfId="48"/>
    <cellStyle name="Заголовок 2" xfId="49"/>
    <cellStyle name="Заголовок 3" xfId="50"/>
    <cellStyle name="Заголовок 4" xfId="51"/>
    <cellStyle name="Зв'язана клітинка" xfId="52"/>
    <cellStyle name="Контрольна клітинка" xfId="53"/>
    <cellStyle name="Контрольная ячейка" xfId="54"/>
    <cellStyle name="Назва" xfId="55"/>
    <cellStyle name="Название" xfId="56"/>
    <cellStyle name="Нейтральний" xfId="57"/>
    <cellStyle name="Обчислення" xfId="58"/>
    <cellStyle name="Обычный 2" xfId="59"/>
    <cellStyle name="Обычный 2 2" xfId="60"/>
    <cellStyle name="Підсумок" xfId="61"/>
    <cellStyle name="Поганий" xfId="62"/>
    <cellStyle name="Примітка" xfId="63"/>
    <cellStyle name="Процентный 2" xfId="64"/>
    <cellStyle name="Результат" xfId="65"/>
    <cellStyle name="Результат 1" xfId="66"/>
    <cellStyle name="Связанная ячейка" xfId="67"/>
    <cellStyle name="Середній" xfId="68"/>
    <cellStyle name="Текст попередження" xfId="69"/>
    <cellStyle name="Текст пояснення" xfId="70"/>
    <cellStyle name="Текст предупреждения" xfId="71"/>
    <cellStyle name="Comma" xfId="72"/>
    <cellStyle name="Comma [0]" xfId="73"/>
  </cellStyles>
  <dxfs count="2">
    <dxf>
      <font>
        <b val="0"/>
        <sz val="11"/>
        <color indexed="22"/>
      </font>
      <fill>
        <patternFill patternType="solid">
          <fgColor indexed="47"/>
          <bgColor indexed="22"/>
        </patternFill>
      </fill>
    </dxf>
    <dxf>
      <font>
        <b val="0"/>
        <sz val="11"/>
        <color rgb="FF0066CC"/>
      </font>
      <fill>
        <patternFill patternType="solid">
          <fgColor rgb="FF969696"/>
          <bgColor rgb="FF0066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4BD97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7DEE8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9"/>
  <sheetViews>
    <sheetView showGridLines="0" tabSelected="1" view="pageBreakPreview" zoomScaleNormal="87" zoomScaleSheetLayoutView="100" zoomScalePageLayoutView="0" workbookViewId="0" topLeftCell="A267">
      <selection activeCell="D11" sqref="D11"/>
    </sheetView>
  </sheetViews>
  <sheetFormatPr defaultColWidth="9.3984375" defaultRowHeight="14.25"/>
  <cols>
    <col min="1" max="1" width="5.8984375" style="30" customWidth="1"/>
    <col min="2" max="2" width="30.09765625" style="31" customWidth="1"/>
    <col min="3" max="3" width="34.19921875" style="31" customWidth="1"/>
    <col min="4" max="4" width="10.19921875" style="32" customWidth="1"/>
    <col min="5" max="5" width="10.3984375" style="31" customWidth="1"/>
    <col min="6" max="6" width="16.3984375" style="31" customWidth="1"/>
    <col min="7" max="7" width="8.8984375" style="33" customWidth="1"/>
    <col min="8" max="8" width="9.796875" style="33" customWidth="1"/>
    <col min="9" max="9" width="10.19921875" style="33" customWidth="1"/>
    <col min="10" max="10" width="9.296875" style="33" customWidth="1"/>
    <col min="11" max="11" width="8" style="33" customWidth="1"/>
    <col min="12" max="12" width="11.09765625" style="33" customWidth="1"/>
    <col min="13" max="16384" width="9.3984375" style="33" customWidth="1"/>
  </cols>
  <sheetData>
    <row r="1" spans="5:6" ht="111" customHeight="1">
      <c r="E1" s="2" t="s">
        <v>642</v>
      </c>
      <c r="F1" s="2"/>
    </row>
    <row r="2" spans="1:7" s="35" customFormat="1" ht="26.25" customHeight="1">
      <c r="A2" s="1"/>
      <c r="B2" s="1"/>
      <c r="C2" s="1"/>
      <c r="D2" s="1"/>
      <c r="E2" s="1"/>
      <c r="F2" s="1"/>
      <c r="G2" s="34"/>
    </row>
    <row r="3" spans="1:7" s="35" customFormat="1" ht="1.5" customHeight="1">
      <c r="A3" s="34"/>
      <c r="B3" s="34"/>
      <c r="C3" s="34"/>
      <c r="D3" s="34"/>
      <c r="E3" s="34"/>
      <c r="F3" s="34"/>
      <c r="G3" s="34"/>
    </row>
    <row r="4" spans="1:7" s="35" customFormat="1" ht="65.25" customHeight="1">
      <c r="A4" s="1" t="s">
        <v>211</v>
      </c>
      <c r="B4" s="1"/>
      <c r="C4" s="1"/>
      <c r="D4" s="1"/>
      <c r="E4" s="1"/>
      <c r="F4" s="1"/>
      <c r="G4" s="34"/>
    </row>
    <row r="5" spans="1:7" s="35" customFormat="1" ht="37.5" customHeight="1">
      <c r="A5" s="119" t="s">
        <v>206</v>
      </c>
      <c r="B5" s="119"/>
      <c r="C5" s="119"/>
      <c r="D5" s="119"/>
      <c r="E5" s="119"/>
      <c r="F5" s="119"/>
      <c r="G5" s="34"/>
    </row>
    <row r="6" spans="1:7" s="35" customFormat="1" ht="24" customHeight="1">
      <c r="A6" s="120" t="s">
        <v>640</v>
      </c>
      <c r="B6" s="120"/>
      <c r="C6" s="120"/>
      <c r="D6" s="120"/>
      <c r="E6" s="120"/>
      <c r="F6" s="120"/>
      <c r="G6" s="36"/>
    </row>
    <row r="7" spans="1:7" s="118" customFormat="1" ht="24.75" customHeight="1">
      <c r="A7" s="121" t="s">
        <v>99</v>
      </c>
      <c r="B7" s="3" t="s">
        <v>212</v>
      </c>
      <c r="C7" s="3"/>
      <c r="D7" s="3" t="s">
        <v>213</v>
      </c>
      <c r="E7" s="3" t="s">
        <v>86</v>
      </c>
      <c r="F7" s="38"/>
      <c r="G7" s="117"/>
    </row>
    <row r="8" spans="1:6" s="118" customFormat="1" ht="55.5" customHeight="1">
      <c r="A8" s="121"/>
      <c r="B8" s="3"/>
      <c r="C8" s="3"/>
      <c r="D8" s="3"/>
      <c r="E8" s="3"/>
      <c r="F8" s="41" t="s">
        <v>214</v>
      </c>
    </row>
    <row r="9" spans="1:6" ht="24.75" customHeight="1">
      <c r="A9" s="39" t="s">
        <v>215</v>
      </c>
      <c r="B9" s="3" t="s">
        <v>216</v>
      </c>
      <c r="C9" s="3"/>
      <c r="D9" s="40" t="s">
        <v>217</v>
      </c>
      <c r="E9" s="41" t="s">
        <v>218</v>
      </c>
      <c r="F9" s="41">
        <v>2</v>
      </c>
    </row>
    <row r="10" spans="1:6" ht="15.75" customHeight="1">
      <c r="A10" s="42" t="s">
        <v>219</v>
      </c>
      <c r="B10" s="3" t="s">
        <v>220</v>
      </c>
      <c r="C10" s="3"/>
      <c r="D10" s="3"/>
      <c r="E10" s="3"/>
      <c r="F10" s="3"/>
    </row>
    <row r="11" spans="1:6" ht="12.75" customHeight="1">
      <c r="A11" s="43" t="s">
        <v>221</v>
      </c>
      <c r="B11" s="14" t="s">
        <v>222</v>
      </c>
      <c r="C11" s="14"/>
      <c r="D11" s="44" t="s">
        <v>223</v>
      </c>
      <c r="E11" s="112" t="s">
        <v>0</v>
      </c>
      <c r="F11" s="45">
        <v>39</v>
      </c>
    </row>
    <row r="12" spans="1:6" ht="12.75" customHeight="1">
      <c r="A12" s="43" t="s">
        <v>224</v>
      </c>
      <c r="B12" s="14" t="s">
        <v>225</v>
      </c>
      <c r="C12" s="14"/>
      <c r="D12" s="44" t="s">
        <v>226</v>
      </c>
      <c r="E12" s="112" t="s">
        <v>1</v>
      </c>
      <c r="F12" s="45">
        <v>293578</v>
      </c>
    </row>
    <row r="13" spans="1:6" ht="12.75" customHeight="1">
      <c r="A13" s="43" t="s">
        <v>227</v>
      </c>
      <c r="B13" s="14" t="s">
        <v>228</v>
      </c>
      <c r="C13" s="14"/>
      <c r="D13" s="44" t="s">
        <v>229</v>
      </c>
      <c r="E13" s="112" t="s">
        <v>1</v>
      </c>
      <c r="F13" s="45">
        <v>236502</v>
      </c>
    </row>
    <row r="14" spans="1:6" ht="12.75" customHeight="1">
      <c r="A14" s="43" t="s">
        <v>230</v>
      </c>
      <c r="B14" s="13" t="s">
        <v>231</v>
      </c>
      <c r="C14" s="13"/>
      <c r="D14" s="44" t="s">
        <v>232</v>
      </c>
      <c r="E14" s="112" t="s">
        <v>1</v>
      </c>
      <c r="F14" s="45">
        <v>235265</v>
      </c>
    </row>
    <row r="15" spans="1:6" ht="12.75" customHeight="1">
      <c r="A15" s="43" t="s">
        <v>233</v>
      </c>
      <c r="B15" s="13" t="s">
        <v>2</v>
      </c>
      <c r="C15" s="13"/>
      <c r="D15" s="44" t="s">
        <v>234</v>
      </c>
      <c r="E15" s="112" t="s">
        <v>1</v>
      </c>
      <c r="F15" s="45">
        <v>1237</v>
      </c>
    </row>
    <row r="16" spans="1:6" ht="12.75" customHeight="1">
      <c r="A16" s="43" t="s">
        <v>235</v>
      </c>
      <c r="B16" s="12" t="s">
        <v>112</v>
      </c>
      <c r="C16" s="12"/>
      <c r="D16" s="44" t="s">
        <v>236</v>
      </c>
      <c r="E16" s="46" t="s">
        <v>1</v>
      </c>
      <c r="F16" s="45">
        <v>0</v>
      </c>
    </row>
    <row r="17" spans="1:6" ht="12.75" customHeight="1">
      <c r="A17" s="43" t="s">
        <v>237</v>
      </c>
      <c r="B17" s="12" t="s">
        <v>102</v>
      </c>
      <c r="C17" s="12"/>
      <c r="D17" s="44" t="s">
        <v>238</v>
      </c>
      <c r="E17" s="112" t="s">
        <v>1</v>
      </c>
      <c r="F17" s="45">
        <v>0</v>
      </c>
    </row>
    <row r="18" spans="1:6" ht="12.75" customHeight="1">
      <c r="A18" s="43" t="s">
        <v>239</v>
      </c>
      <c r="B18" s="14" t="s">
        <v>38</v>
      </c>
      <c r="C18" s="14"/>
      <c r="D18" s="44" t="s">
        <v>240</v>
      </c>
      <c r="E18" s="112" t="s">
        <v>0</v>
      </c>
      <c r="F18" s="45">
        <v>0</v>
      </c>
    </row>
    <row r="19" spans="1:6" ht="12.75" customHeight="1">
      <c r="A19" s="43" t="s">
        <v>241</v>
      </c>
      <c r="B19" s="14" t="s">
        <v>242</v>
      </c>
      <c r="C19" s="14"/>
      <c r="D19" s="44" t="s">
        <v>243</v>
      </c>
      <c r="E19" s="112" t="s">
        <v>7</v>
      </c>
      <c r="F19" s="47">
        <f>(F18/F20)*100</f>
        <v>0</v>
      </c>
    </row>
    <row r="20" spans="1:6" ht="12.75" customHeight="1">
      <c r="A20" s="43" t="s">
        <v>244</v>
      </c>
      <c r="B20" s="14" t="s">
        <v>3</v>
      </c>
      <c r="C20" s="14"/>
      <c r="D20" s="44" t="s">
        <v>245</v>
      </c>
      <c r="E20" s="112" t="s">
        <v>0</v>
      </c>
      <c r="F20" s="45">
        <v>101550</v>
      </c>
    </row>
    <row r="21" spans="1:6" ht="12.75" customHeight="1">
      <c r="A21" s="43" t="s">
        <v>246</v>
      </c>
      <c r="B21" s="13" t="s">
        <v>4</v>
      </c>
      <c r="C21" s="13"/>
      <c r="D21" s="44" t="s">
        <v>247</v>
      </c>
      <c r="E21" s="112" t="s">
        <v>0</v>
      </c>
      <c r="F21" s="45">
        <v>80457</v>
      </c>
    </row>
    <row r="22" spans="1:6" ht="12.75" customHeight="1">
      <c r="A22" s="43" t="s">
        <v>248</v>
      </c>
      <c r="B22" s="13" t="s">
        <v>5</v>
      </c>
      <c r="C22" s="13"/>
      <c r="D22" s="44" t="s">
        <v>249</v>
      </c>
      <c r="E22" s="112" t="s">
        <v>0</v>
      </c>
      <c r="F22" s="45">
        <v>236</v>
      </c>
    </row>
    <row r="23" spans="1:6" ht="12.75" customHeight="1">
      <c r="A23" s="43" t="s">
        <v>250</v>
      </c>
      <c r="B23" s="13" t="s">
        <v>6</v>
      </c>
      <c r="C23" s="13"/>
      <c r="D23" s="44" t="s">
        <v>251</v>
      </c>
      <c r="E23" s="112" t="s">
        <v>0</v>
      </c>
      <c r="F23" s="45">
        <v>2918</v>
      </c>
    </row>
    <row r="24" spans="1:6" ht="12.75" customHeight="1">
      <c r="A24" s="43" t="s">
        <v>252</v>
      </c>
      <c r="B24" s="14" t="s">
        <v>253</v>
      </c>
      <c r="C24" s="14"/>
      <c r="D24" s="44" t="s">
        <v>254</v>
      </c>
      <c r="E24" s="112" t="s">
        <v>7</v>
      </c>
      <c r="F24" s="48">
        <f>F13/F12*100</f>
        <v>80.55848871509446</v>
      </c>
    </row>
    <row r="25" spans="1:6" ht="12.75" customHeight="1">
      <c r="A25" s="43" t="s">
        <v>255</v>
      </c>
      <c r="B25" s="13" t="s">
        <v>256</v>
      </c>
      <c r="C25" s="13"/>
      <c r="D25" s="44" t="s">
        <v>257</v>
      </c>
      <c r="E25" s="112" t="s">
        <v>7</v>
      </c>
      <c r="F25" s="49">
        <f>F14/F13*100</f>
        <v>99.47696002570802</v>
      </c>
    </row>
    <row r="26" spans="1:6" ht="12.75" customHeight="1">
      <c r="A26" s="43" t="s">
        <v>258</v>
      </c>
      <c r="B26" s="13" t="s">
        <v>259</v>
      </c>
      <c r="C26" s="13"/>
      <c r="D26" s="44" t="s">
        <v>260</v>
      </c>
      <c r="E26" s="112" t="s">
        <v>7</v>
      </c>
      <c r="F26" s="49">
        <f>F15/F13*100</f>
        <v>0.5230399742919721</v>
      </c>
    </row>
    <row r="27" spans="1:6" ht="12.75" customHeight="1">
      <c r="A27" s="43" t="s">
        <v>261</v>
      </c>
      <c r="B27" s="14" t="s">
        <v>8</v>
      </c>
      <c r="C27" s="14"/>
      <c r="D27" s="44" t="s">
        <v>262</v>
      </c>
      <c r="E27" s="112" t="s">
        <v>0</v>
      </c>
      <c r="F27" s="45">
        <f>F28+F29+F30</f>
        <v>83021</v>
      </c>
    </row>
    <row r="28" spans="1:6" ht="12.75" customHeight="1">
      <c r="A28" s="43" t="s">
        <v>263</v>
      </c>
      <c r="B28" s="13" t="s">
        <v>4</v>
      </c>
      <c r="C28" s="13"/>
      <c r="D28" s="44" t="s">
        <v>264</v>
      </c>
      <c r="E28" s="112" t="s">
        <v>0</v>
      </c>
      <c r="F28" s="45">
        <v>79923</v>
      </c>
    </row>
    <row r="29" spans="1:6" ht="12.75" customHeight="1">
      <c r="A29" s="43" t="s">
        <v>265</v>
      </c>
      <c r="B29" s="13" t="s">
        <v>5</v>
      </c>
      <c r="C29" s="13"/>
      <c r="D29" s="44" t="s">
        <v>266</v>
      </c>
      <c r="E29" s="112" t="s">
        <v>0</v>
      </c>
      <c r="F29" s="45">
        <v>228</v>
      </c>
    </row>
    <row r="30" spans="1:6" ht="12.75" customHeight="1">
      <c r="A30" s="43" t="s">
        <v>267</v>
      </c>
      <c r="B30" s="13" t="s">
        <v>6</v>
      </c>
      <c r="C30" s="13"/>
      <c r="D30" s="44" t="s">
        <v>268</v>
      </c>
      <c r="E30" s="112" t="s">
        <v>0</v>
      </c>
      <c r="F30" s="45">
        <v>2870</v>
      </c>
    </row>
    <row r="31" spans="1:6" ht="12.75" customHeight="1">
      <c r="A31" s="43" t="s">
        <v>269</v>
      </c>
      <c r="B31" s="14" t="s">
        <v>270</v>
      </c>
      <c r="C31" s="14"/>
      <c r="D31" s="44" t="s">
        <v>271</v>
      </c>
      <c r="E31" s="112" t="s">
        <v>7</v>
      </c>
      <c r="F31" s="49">
        <f>F27/F20*100</f>
        <v>81.75381585425899</v>
      </c>
    </row>
    <row r="32" spans="1:6" ht="12.75" customHeight="1">
      <c r="A32" s="43" t="s">
        <v>272</v>
      </c>
      <c r="B32" s="13" t="s">
        <v>273</v>
      </c>
      <c r="C32" s="13"/>
      <c r="D32" s="44" t="s">
        <v>274</v>
      </c>
      <c r="E32" s="112" t="s">
        <v>7</v>
      </c>
      <c r="F32" s="49">
        <f>F28/F21*100</f>
        <v>99.33629143517655</v>
      </c>
    </row>
    <row r="33" spans="1:6" ht="12.75" customHeight="1">
      <c r="A33" s="43" t="s">
        <v>275</v>
      </c>
      <c r="B33" s="13" t="s">
        <v>276</v>
      </c>
      <c r="C33" s="13"/>
      <c r="D33" s="44" t="s">
        <v>277</v>
      </c>
      <c r="E33" s="112" t="s">
        <v>7</v>
      </c>
      <c r="F33" s="49">
        <f>F29/F22*100</f>
        <v>96.61016949152543</v>
      </c>
    </row>
    <row r="34" spans="1:6" ht="12.75" customHeight="1">
      <c r="A34" s="43" t="s">
        <v>278</v>
      </c>
      <c r="B34" s="13" t="s">
        <v>279</v>
      </c>
      <c r="C34" s="13"/>
      <c r="D34" s="44" t="s">
        <v>280</v>
      </c>
      <c r="E34" s="112" t="s">
        <v>7</v>
      </c>
      <c r="F34" s="49">
        <f>F30/F23*100</f>
        <v>98.35503769705277</v>
      </c>
    </row>
    <row r="35" spans="1:6" ht="12.75" customHeight="1">
      <c r="A35" s="43" t="s">
        <v>281</v>
      </c>
      <c r="B35" s="14" t="s">
        <v>9</v>
      </c>
      <c r="C35" s="14"/>
      <c r="D35" s="44" t="s">
        <v>282</v>
      </c>
      <c r="E35" s="112" t="s">
        <v>10</v>
      </c>
      <c r="F35" s="49">
        <v>748.598</v>
      </c>
    </row>
    <row r="36" spans="1:6" ht="12.75" customHeight="1">
      <c r="A36" s="43" t="s">
        <v>283</v>
      </c>
      <c r="B36" s="13" t="s">
        <v>11</v>
      </c>
      <c r="C36" s="13"/>
      <c r="D36" s="44" t="s">
        <v>284</v>
      </c>
      <c r="E36" s="112" t="s">
        <v>10</v>
      </c>
      <c r="F36" s="49">
        <v>216.459</v>
      </c>
    </row>
    <row r="37" spans="1:6" ht="12.75" customHeight="1">
      <c r="A37" s="43" t="s">
        <v>285</v>
      </c>
      <c r="B37" s="13" t="s">
        <v>12</v>
      </c>
      <c r="C37" s="13"/>
      <c r="D37" s="44" t="s">
        <v>286</v>
      </c>
      <c r="E37" s="112" t="s">
        <v>10</v>
      </c>
      <c r="F37" s="49">
        <v>460.953</v>
      </c>
    </row>
    <row r="38" spans="1:6" ht="12.75" customHeight="1">
      <c r="A38" s="43" t="s">
        <v>287</v>
      </c>
      <c r="B38" s="13" t="s">
        <v>103</v>
      </c>
      <c r="C38" s="13"/>
      <c r="D38" s="44" t="s">
        <v>288</v>
      </c>
      <c r="E38" s="112" t="s">
        <v>10</v>
      </c>
      <c r="F38" s="116">
        <v>71.186</v>
      </c>
    </row>
    <row r="39" spans="1:6" ht="12.75" customHeight="1">
      <c r="A39" s="43" t="s">
        <v>289</v>
      </c>
      <c r="B39" s="14" t="s">
        <v>290</v>
      </c>
      <c r="C39" s="14"/>
      <c r="D39" s="44" t="s">
        <v>291</v>
      </c>
      <c r="E39" s="112" t="s">
        <v>13</v>
      </c>
      <c r="F39" s="49">
        <f>F20/F35</f>
        <v>135.6535817621741</v>
      </c>
    </row>
    <row r="40" spans="1:6" ht="12.75" customHeight="1">
      <c r="A40" s="43" t="s">
        <v>292</v>
      </c>
      <c r="B40" s="14" t="s">
        <v>14</v>
      </c>
      <c r="C40" s="14"/>
      <c r="D40" s="44" t="s">
        <v>293</v>
      </c>
      <c r="E40" s="112" t="s">
        <v>10</v>
      </c>
      <c r="F40" s="116">
        <v>127.277</v>
      </c>
    </row>
    <row r="41" spans="1:6" ht="12.75" customHeight="1">
      <c r="A41" s="43" t="s">
        <v>294</v>
      </c>
      <c r="B41" s="13" t="s">
        <v>11</v>
      </c>
      <c r="C41" s="13"/>
      <c r="D41" s="44" t="s">
        <v>295</v>
      </c>
      <c r="E41" s="112" t="s">
        <v>10</v>
      </c>
      <c r="F41" s="116">
        <v>44.508</v>
      </c>
    </row>
    <row r="42" spans="1:6" ht="12.75" customHeight="1">
      <c r="A42" s="43" t="s">
        <v>296</v>
      </c>
      <c r="B42" s="13" t="s">
        <v>12</v>
      </c>
      <c r="C42" s="13"/>
      <c r="D42" s="44" t="s">
        <v>297</v>
      </c>
      <c r="E42" s="112" t="s">
        <v>10</v>
      </c>
      <c r="F42" s="116">
        <v>47.746</v>
      </c>
    </row>
    <row r="43" spans="1:6" ht="12.75" customHeight="1">
      <c r="A43" s="43" t="s">
        <v>298</v>
      </c>
      <c r="B43" s="13" t="s">
        <v>103</v>
      </c>
      <c r="C43" s="13"/>
      <c r="D43" s="44" t="s">
        <v>299</v>
      </c>
      <c r="E43" s="112" t="s">
        <v>10</v>
      </c>
      <c r="F43" s="116">
        <v>35.023</v>
      </c>
    </row>
    <row r="44" spans="1:6" ht="12.75" customHeight="1">
      <c r="A44" s="43" t="s">
        <v>300</v>
      </c>
      <c r="B44" s="14" t="s">
        <v>301</v>
      </c>
      <c r="C44" s="14"/>
      <c r="D44" s="44" t="s">
        <v>302</v>
      </c>
      <c r="E44" s="112" t="s">
        <v>7</v>
      </c>
      <c r="F44" s="49">
        <f>F40/F35*100</f>
        <v>17.002049163903727</v>
      </c>
    </row>
    <row r="45" spans="1:6" ht="12.75" customHeight="1">
      <c r="A45" s="43" t="s">
        <v>303</v>
      </c>
      <c r="B45" s="13" t="s">
        <v>304</v>
      </c>
      <c r="C45" s="13"/>
      <c r="D45" s="44" t="s">
        <v>305</v>
      </c>
      <c r="E45" s="112" t="s">
        <v>7</v>
      </c>
      <c r="F45" s="49">
        <f>F41/F36*100</f>
        <v>20.561861599656286</v>
      </c>
    </row>
    <row r="46" spans="1:6" ht="12.75" customHeight="1">
      <c r="A46" s="43" t="s">
        <v>306</v>
      </c>
      <c r="B46" s="13" t="s">
        <v>307</v>
      </c>
      <c r="C46" s="13"/>
      <c r="D46" s="44" t="s">
        <v>308</v>
      </c>
      <c r="E46" s="112" t="s">
        <v>7</v>
      </c>
      <c r="F46" s="49">
        <f>F42/F37*100</f>
        <v>10.358105924031301</v>
      </c>
    </row>
    <row r="47" spans="1:6" ht="12.75" customHeight="1">
      <c r="A47" s="43" t="s">
        <v>309</v>
      </c>
      <c r="B47" s="13" t="s">
        <v>310</v>
      </c>
      <c r="C47" s="13"/>
      <c r="D47" s="44" t="s">
        <v>311</v>
      </c>
      <c r="E47" s="112" t="s">
        <v>7</v>
      </c>
      <c r="F47" s="49">
        <f>F43/F38*100</f>
        <v>49.19928075745231</v>
      </c>
    </row>
    <row r="48" spans="1:6" ht="12.75" customHeight="1">
      <c r="A48" s="43" t="s">
        <v>312</v>
      </c>
      <c r="B48" s="14" t="s">
        <v>15</v>
      </c>
      <c r="C48" s="14"/>
      <c r="D48" s="44" t="s">
        <v>313</v>
      </c>
      <c r="E48" s="112" t="s">
        <v>1</v>
      </c>
      <c r="F48" s="45">
        <v>351</v>
      </c>
    </row>
    <row r="49" spans="1:6" ht="12.75" customHeight="1">
      <c r="A49" s="43" t="s">
        <v>314</v>
      </c>
      <c r="B49" s="14" t="s">
        <v>315</v>
      </c>
      <c r="C49" s="14"/>
      <c r="D49" s="44" t="s">
        <v>316</v>
      </c>
      <c r="E49" s="112" t="s">
        <v>1</v>
      </c>
      <c r="F49" s="45">
        <v>326</v>
      </c>
    </row>
    <row r="50" spans="1:6" ht="12.75" customHeight="1">
      <c r="A50" s="43" t="s">
        <v>317</v>
      </c>
      <c r="B50" s="14" t="s">
        <v>318</v>
      </c>
      <c r="C50" s="14"/>
      <c r="D50" s="44" t="s">
        <v>319</v>
      </c>
      <c r="E50" s="112" t="s">
        <v>16</v>
      </c>
      <c r="F50" s="49">
        <f>F49/F20*1000</f>
        <v>3.2102412604628263</v>
      </c>
    </row>
    <row r="51" spans="1:6" ht="12.75" customHeight="1">
      <c r="A51" s="43" t="s">
        <v>320</v>
      </c>
      <c r="B51" s="14" t="s">
        <v>321</v>
      </c>
      <c r="C51" s="14"/>
      <c r="D51" s="44" t="s">
        <v>322</v>
      </c>
      <c r="E51" s="112" t="s">
        <v>17</v>
      </c>
      <c r="F51" s="49">
        <f>F49/F35</f>
        <v>0.4354807253024988</v>
      </c>
    </row>
    <row r="52" spans="1:6" ht="12.75" customHeight="1">
      <c r="A52" s="43" t="s">
        <v>323</v>
      </c>
      <c r="B52" s="14" t="s">
        <v>18</v>
      </c>
      <c r="C52" s="14"/>
      <c r="D52" s="44" t="s">
        <v>324</v>
      </c>
      <c r="E52" s="112" t="s">
        <v>325</v>
      </c>
      <c r="F52" s="49">
        <v>18227</v>
      </c>
    </row>
    <row r="53" spans="1:6" ht="12.75" customHeight="1">
      <c r="A53" s="43" t="s">
        <v>326</v>
      </c>
      <c r="B53" s="12" t="s">
        <v>59</v>
      </c>
      <c r="C53" s="12"/>
      <c r="D53" s="44" t="s">
        <v>327</v>
      </c>
      <c r="E53" s="112" t="s">
        <v>328</v>
      </c>
      <c r="F53" s="49">
        <f>F52/366</f>
        <v>49.80054644808743</v>
      </c>
    </row>
    <row r="54" spans="1:6" ht="12.75" customHeight="1">
      <c r="A54" s="43" t="s">
        <v>329</v>
      </c>
      <c r="B54" s="14" t="s">
        <v>20</v>
      </c>
      <c r="C54" s="14"/>
      <c r="D54" s="44" t="s">
        <v>330</v>
      </c>
      <c r="E54" s="112" t="s">
        <v>325</v>
      </c>
      <c r="F54" s="49">
        <v>0</v>
      </c>
    </row>
    <row r="55" spans="1:6" ht="12.75" customHeight="1">
      <c r="A55" s="43" t="s">
        <v>331</v>
      </c>
      <c r="B55" s="14" t="s">
        <v>19</v>
      </c>
      <c r="C55" s="14"/>
      <c r="D55" s="44" t="s">
        <v>332</v>
      </c>
      <c r="E55" s="112" t="s">
        <v>325</v>
      </c>
      <c r="F55" s="49">
        <v>12016</v>
      </c>
    </row>
    <row r="56" spans="1:6" ht="12.75" customHeight="1">
      <c r="A56" s="43" t="s">
        <v>333</v>
      </c>
      <c r="B56" s="12" t="s">
        <v>60</v>
      </c>
      <c r="C56" s="12"/>
      <c r="D56" s="44" t="s">
        <v>334</v>
      </c>
      <c r="E56" s="112" t="s">
        <v>328</v>
      </c>
      <c r="F56" s="49">
        <f>F55/366</f>
        <v>32.830601092896174</v>
      </c>
    </row>
    <row r="57" spans="1:6" ht="12.75" customHeight="1">
      <c r="A57" s="43" t="s">
        <v>335</v>
      </c>
      <c r="B57" s="14" t="s">
        <v>23</v>
      </c>
      <c r="C57" s="14"/>
      <c r="D57" s="44" t="s">
        <v>336</v>
      </c>
      <c r="E57" s="112" t="s">
        <v>325</v>
      </c>
      <c r="F57" s="49">
        <v>17545</v>
      </c>
    </row>
    <row r="58" spans="1:6" ht="12.75" customHeight="1">
      <c r="A58" s="43" t="s">
        <v>337</v>
      </c>
      <c r="B58" s="14" t="s">
        <v>64</v>
      </c>
      <c r="C58" s="14"/>
      <c r="D58" s="44" t="s">
        <v>338</v>
      </c>
      <c r="E58" s="112" t="s">
        <v>328</v>
      </c>
      <c r="F58" s="49">
        <f>F57/366</f>
        <v>47.93715846994535</v>
      </c>
    </row>
    <row r="59" spans="1:6" ht="12.75" customHeight="1">
      <c r="A59" s="43" t="s">
        <v>339</v>
      </c>
      <c r="B59" s="6" t="s">
        <v>24</v>
      </c>
      <c r="C59" s="6"/>
      <c r="D59" s="44" t="s">
        <v>340</v>
      </c>
      <c r="E59" s="112" t="s">
        <v>325</v>
      </c>
      <c r="F59" s="49">
        <v>12727</v>
      </c>
    </row>
    <row r="60" spans="1:6" ht="12.75" customHeight="1">
      <c r="A60" s="50" t="s">
        <v>341</v>
      </c>
      <c r="B60" s="4" t="s">
        <v>25</v>
      </c>
      <c r="C60" s="4"/>
      <c r="D60" s="51" t="s">
        <v>342</v>
      </c>
      <c r="E60" s="52" t="s">
        <v>325</v>
      </c>
      <c r="F60" s="49">
        <v>9844.01</v>
      </c>
    </row>
    <row r="61" spans="1:6" ht="12.75" customHeight="1">
      <c r="A61" s="43" t="s">
        <v>343</v>
      </c>
      <c r="B61" s="12" t="s">
        <v>344</v>
      </c>
      <c r="C61" s="12"/>
      <c r="D61" s="44" t="s">
        <v>345</v>
      </c>
      <c r="E61" s="112" t="s">
        <v>325</v>
      </c>
      <c r="F61" s="49">
        <f>F62+F63</f>
        <v>634.9000000000001</v>
      </c>
    </row>
    <row r="62" spans="1:6" ht="12.75" customHeight="1">
      <c r="A62" s="43" t="s">
        <v>346</v>
      </c>
      <c r="B62" s="13" t="s">
        <v>21</v>
      </c>
      <c r="C62" s="13"/>
      <c r="D62" s="44" t="s">
        <v>347</v>
      </c>
      <c r="E62" s="112" t="s">
        <v>325</v>
      </c>
      <c r="F62" s="49">
        <v>264.98</v>
      </c>
    </row>
    <row r="63" spans="1:6" ht="12.75" customHeight="1">
      <c r="A63" s="43" t="s">
        <v>348</v>
      </c>
      <c r="B63" s="13" t="s">
        <v>22</v>
      </c>
      <c r="C63" s="13"/>
      <c r="D63" s="44" t="s">
        <v>349</v>
      </c>
      <c r="E63" s="112" t="s">
        <v>325</v>
      </c>
      <c r="F63" s="49">
        <v>369.92</v>
      </c>
    </row>
    <row r="64" spans="1:6" ht="12.75" customHeight="1">
      <c r="A64" s="43" t="s">
        <v>350</v>
      </c>
      <c r="B64" s="14" t="s">
        <v>351</v>
      </c>
      <c r="C64" s="14"/>
      <c r="D64" s="44" t="s">
        <v>352</v>
      </c>
      <c r="E64" s="112" t="s">
        <v>7</v>
      </c>
      <c r="F64" s="49">
        <f>F61/(F52+F54)*100</f>
        <v>3.4832940143742803</v>
      </c>
    </row>
    <row r="65" spans="1:6" ht="12.75" customHeight="1">
      <c r="A65" s="43" t="s">
        <v>353</v>
      </c>
      <c r="B65" s="6" t="s">
        <v>354</v>
      </c>
      <c r="C65" s="6"/>
      <c r="D65" s="44" t="s">
        <v>355</v>
      </c>
      <c r="E65" s="112" t="s">
        <v>325</v>
      </c>
      <c r="F65" s="49">
        <f>F66+F67</f>
        <v>4865.1</v>
      </c>
    </row>
    <row r="66" spans="1:6" ht="12.75" customHeight="1">
      <c r="A66" s="43" t="s">
        <v>356</v>
      </c>
      <c r="B66" s="5" t="s">
        <v>357</v>
      </c>
      <c r="C66" s="5"/>
      <c r="D66" s="44" t="s">
        <v>358</v>
      </c>
      <c r="E66" s="112" t="s">
        <v>325</v>
      </c>
      <c r="F66" s="49">
        <f>F52+F54-F57-F62</f>
        <v>417.02</v>
      </c>
    </row>
    <row r="67" spans="1:6" ht="12.75" customHeight="1">
      <c r="A67" s="43" t="s">
        <v>359</v>
      </c>
      <c r="B67" s="13" t="s">
        <v>360</v>
      </c>
      <c r="C67" s="13"/>
      <c r="D67" s="44" t="s">
        <v>361</v>
      </c>
      <c r="E67" s="112" t="s">
        <v>325</v>
      </c>
      <c r="F67" s="49">
        <f>F57-F59-F63</f>
        <v>4448.08</v>
      </c>
    </row>
    <row r="68" spans="1:6" ht="12.75" customHeight="1">
      <c r="A68" s="43" t="s">
        <v>362</v>
      </c>
      <c r="B68" s="14" t="s">
        <v>363</v>
      </c>
      <c r="C68" s="14"/>
      <c r="D68" s="44" t="s">
        <v>364</v>
      </c>
      <c r="E68" s="112" t="s">
        <v>7</v>
      </c>
      <c r="F68" s="49">
        <f>F65/F57*100</f>
        <v>27.729267597606157</v>
      </c>
    </row>
    <row r="69" spans="1:6" ht="12.75" customHeight="1">
      <c r="A69" s="43" t="s">
        <v>365</v>
      </c>
      <c r="B69" s="14" t="s">
        <v>366</v>
      </c>
      <c r="C69" s="14"/>
      <c r="D69" s="44" t="s">
        <v>367</v>
      </c>
      <c r="E69" s="112" t="s">
        <v>368</v>
      </c>
      <c r="F69" s="49">
        <f>F67/F35</f>
        <v>5.9418806889679106</v>
      </c>
    </row>
    <row r="70" spans="1:6" ht="12.75" customHeight="1">
      <c r="A70" s="43" t="s">
        <v>369</v>
      </c>
      <c r="B70" s="14" t="s">
        <v>370</v>
      </c>
      <c r="C70" s="14"/>
      <c r="D70" s="44" t="s">
        <v>371</v>
      </c>
      <c r="E70" s="112" t="s">
        <v>73</v>
      </c>
      <c r="F70" s="49">
        <f>F57/F13*1000000/366</f>
        <v>202.69240205133724</v>
      </c>
    </row>
    <row r="71" spans="1:6" ht="12.75" customHeight="1">
      <c r="A71" s="43" t="s">
        <v>372</v>
      </c>
      <c r="B71" s="14" t="s">
        <v>373</v>
      </c>
      <c r="C71" s="14"/>
      <c r="D71" s="44" t="s">
        <v>374</v>
      </c>
      <c r="E71" s="112" t="s">
        <v>73</v>
      </c>
      <c r="F71" s="49">
        <f>F60/F13*1000000/366</f>
        <v>113.72505173652802</v>
      </c>
    </row>
    <row r="72" spans="1:6" ht="12.75" customHeight="1">
      <c r="A72" s="43" t="s">
        <v>375</v>
      </c>
      <c r="B72" s="12" t="s">
        <v>30</v>
      </c>
      <c r="C72" s="12"/>
      <c r="D72" s="44" t="s">
        <v>376</v>
      </c>
      <c r="E72" s="112" t="s">
        <v>0</v>
      </c>
      <c r="F72" s="112">
        <v>39</v>
      </c>
    </row>
    <row r="73" spans="1:6" ht="12.75" customHeight="1">
      <c r="A73" s="43" t="s">
        <v>377</v>
      </c>
      <c r="B73" s="14" t="s">
        <v>29</v>
      </c>
      <c r="C73" s="14"/>
      <c r="D73" s="44" t="s">
        <v>378</v>
      </c>
      <c r="E73" s="112" t="s">
        <v>379</v>
      </c>
      <c r="F73" s="112">
        <v>109</v>
      </c>
    </row>
    <row r="74" spans="1:6" ht="12.75" customHeight="1">
      <c r="A74" s="43" t="s">
        <v>380</v>
      </c>
      <c r="B74" s="14" t="s">
        <v>31</v>
      </c>
      <c r="C74" s="14"/>
      <c r="D74" s="44" t="s">
        <v>381</v>
      </c>
      <c r="E74" s="112" t="s">
        <v>379</v>
      </c>
      <c r="F74" s="54">
        <v>109</v>
      </c>
    </row>
    <row r="75" spans="1:6" ht="12.75" customHeight="1">
      <c r="A75" s="43" t="s">
        <v>382</v>
      </c>
      <c r="B75" s="14" t="s">
        <v>383</v>
      </c>
      <c r="C75" s="14"/>
      <c r="D75" s="44" t="s">
        <v>384</v>
      </c>
      <c r="E75" s="112" t="s">
        <v>7</v>
      </c>
      <c r="F75" s="49">
        <f>F74/F73*100</f>
        <v>100</v>
      </c>
    </row>
    <row r="76" spans="1:6" ht="12.75" customHeight="1">
      <c r="A76" s="43" t="s">
        <v>385</v>
      </c>
      <c r="B76" s="14" t="s">
        <v>26</v>
      </c>
      <c r="C76" s="14"/>
      <c r="D76" s="44" t="s">
        <v>386</v>
      </c>
      <c r="E76" s="112" t="s">
        <v>0</v>
      </c>
      <c r="F76" s="112">
        <v>0</v>
      </c>
    </row>
    <row r="77" spans="1:6" ht="12.75" customHeight="1">
      <c r="A77" s="43" t="s">
        <v>387</v>
      </c>
      <c r="B77" s="14" t="s">
        <v>104</v>
      </c>
      <c r="C77" s="14"/>
      <c r="D77" s="44" t="s">
        <v>388</v>
      </c>
      <c r="E77" s="112" t="s">
        <v>0</v>
      </c>
      <c r="F77" s="112">
        <v>7</v>
      </c>
    </row>
    <row r="78" spans="1:6" ht="12.75" customHeight="1">
      <c r="A78" s="43" t="s">
        <v>389</v>
      </c>
      <c r="B78" s="7" t="s">
        <v>93</v>
      </c>
      <c r="C78" s="7"/>
      <c r="D78" s="44" t="s">
        <v>390</v>
      </c>
      <c r="E78" s="112" t="s">
        <v>0</v>
      </c>
      <c r="F78" s="112">
        <v>128</v>
      </c>
    </row>
    <row r="79" spans="1:6" ht="12.75" customHeight="1">
      <c r="A79" s="43" t="s">
        <v>391</v>
      </c>
      <c r="B79" s="14" t="s">
        <v>27</v>
      </c>
      <c r="C79" s="14"/>
      <c r="D79" s="44" t="s">
        <v>392</v>
      </c>
      <c r="E79" s="112" t="s">
        <v>0</v>
      </c>
      <c r="F79" s="112">
        <v>0</v>
      </c>
    </row>
    <row r="80" spans="1:6" ht="12.75" customHeight="1">
      <c r="A80" s="43" t="s">
        <v>393</v>
      </c>
      <c r="B80" s="14" t="s">
        <v>394</v>
      </c>
      <c r="C80" s="14"/>
      <c r="D80" s="44" t="s">
        <v>395</v>
      </c>
      <c r="E80" s="112" t="s">
        <v>0</v>
      </c>
      <c r="F80" s="112">
        <v>128</v>
      </c>
    </row>
    <row r="81" spans="1:6" ht="12.75" customHeight="1">
      <c r="A81" s="43" t="s">
        <v>396</v>
      </c>
      <c r="B81" s="14" t="s">
        <v>28</v>
      </c>
      <c r="C81" s="14"/>
      <c r="D81" s="44" t="s">
        <v>397</v>
      </c>
      <c r="E81" s="112" t="s">
        <v>0</v>
      </c>
      <c r="F81" s="55">
        <v>7</v>
      </c>
    </row>
    <row r="82" spans="1:6" ht="12.75" customHeight="1">
      <c r="A82" s="43" t="s">
        <v>398</v>
      </c>
      <c r="B82" s="12" t="s">
        <v>76</v>
      </c>
      <c r="C82" s="12"/>
      <c r="D82" s="44" t="s">
        <v>399</v>
      </c>
      <c r="E82" s="112" t="s">
        <v>400</v>
      </c>
      <c r="F82" s="53">
        <v>8666</v>
      </c>
    </row>
    <row r="83" spans="1:6" ht="12.75" customHeight="1">
      <c r="A83" s="43" t="s">
        <v>401</v>
      </c>
      <c r="B83" s="12" t="s">
        <v>402</v>
      </c>
      <c r="C83" s="12"/>
      <c r="D83" s="44" t="s">
        <v>403</v>
      </c>
      <c r="E83" s="112" t="s">
        <v>404</v>
      </c>
      <c r="F83" s="56">
        <f>F82/F52</f>
        <v>0.475448510451528</v>
      </c>
    </row>
    <row r="84" spans="1:6" ht="12.75" customHeight="1">
      <c r="A84" s="43" t="s">
        <v>405</v>
      </c>
      <c r="B84" s="14" t="s">
        <v>81</v>
      </c>
      <c r="C84" s="14"/>
      <c r="D84" s="44" t="s">
        <v>406</v>
      </c>
      <c r="E84" s="112" t="s">
        <v>0</v>
      </c>
      <c r="F84" s="112">
        <v>4</v>
      </c>
    </row>
    <row r="85" spans="1:6" ht="12.75" customHeight="1">
      <c r="A85" s="43" t="s">
        <v>407</v>
      </c>
      <c r="B85" s="12" t="s">
        <v>77</v>
      </c>
      <c r="C85" s="12"/>
      <c r="D85" s="44" t="s">
        <v>408</v>
      </c>
      <c r="E85" s="112" t="s">
        <v>400</v>
      </c>
      <c r="F85" s="54">
        <v>1353</v>
      </c>
    </row>
    <row r="86" spans="1:6" ht="12.75" customHeight="1">
      <c r="A86" s="43" t="s">
        <v>409</v>
      </c>
      <c r="B86" s="12" t="s">
        <v>410</v>
      </c>
      <c r="C86" s="12"/>
      <c r="D86" s="44" t="s">
        <v>411</v>
      </c>
      <c r="E86" s="112" t="s">
        <v>404</v>
      </c>
      <c r="F86" s="57">
        <v>0.0361</v>
      </c>
    </row>
    <row r="87" spans="1:6" ht="12.75" customHeight="1">
      <c r="A87" s="43" t="s">
        <v>412</v>
      </c>
      <c r="B87" s="14" t="s">
        <v>105</v>
      </c>
      <c r="C87" s="14"/>
      <c r="D87" s="44" t="s">
        <v>413</v>
      </c>
      <c r="E87" s="112" t="s">
        <v>0</v>
      </c>
      <c r="F87" s="112">
        <v>44</v>
      </c>
    </row>
    <row r="88" spans="1:6" ht="12.75" customHeight="1">
      <c r="A88" s="43" t="s">
        <v>414</v>
      </c>
      <c r="B88" s="12" t="s">
        <v>100</v>
      </c>
      <c r="C88" s="12"/>
      <c r="D88" s="44" t="s">
        <v>415</v>
      </c>
      <c r="E88" s="112" t="s">
        <v>0</v>
      </c>
      <c r="F88" s="112">
        <v>148</v>
      </c>
    </row>
    <row r="89" spans="1:6" ht="12.75" customHeight="1">
      <c r="A89" s="43" t="s">
        <v>416</v>
      </c>
      <c r="B89" s="12" t="s">
        <v>63</v>
      </c>
      <c r="C89" s="12"/>
      <c r="D89" s="44" t="s">
        <v>417</v>
      </c>
      <c r="E89" s="112" t="s">
        <v>0</v>
      </c>
      <c r="F89" s="112">
        <v>52</v>
      </c>
    </row>
    <row r="90" spans="1:6" ht="12.75" customHeight="1">
      <c r="A90" s="43" t="s">
        <v>418</v>
      </c>
      <c r="B90" s="12" t="s">
        <v>78</v>
      </c>
      <c r="C90" s="12"/>
      <c r="D90" s="44" t="s">
        <v>419</v>
      </c>
      <c r="E90" s="112" t="s">
        <v>400</v>
      </c>
      <c r="F90" s="53">
        <v>11447</v>
      </c>
    </row>
    <row r="91" spans="1:6" ht="27" customHeight="1">
      <c r="A91" s="43" t="s">
        <v>420</v>
      </c>
      <c r="B91" s="12" t="s">
        <v>421</v>
      </c>
      <c r="C91" s="12"/>
      <c r="D91" s="44" t="s">
        <v>422</v>
      </c>
      <c r="E91" s="58" t="s">
        <v>423</v>
      </c>
      <c r="F91" s="59">
        <v>1.2173</v>
      </c>
    </row>
    <row r="92" spans="1:6" ht="12.75" customHeight="1">
      <c r="A92" s="43" t="s">
        <v>424</v>
      </c>
      <c r="B92" s="8" t="s">
        <v>83</v>
      </c>
      <c r="C92" s="8"/>
      <c r="D92" s="44" t="s">
        <v>425</v>
      </c>
      <c r="E92" s="112" t="s">
        <v>0</v>
      </c>
      <c r="F92" s="113">
        <v>117</v>
      </c>
    </row>
    <row r="93" spans="1:6" ht="12.75" customHeight="1">
      <c r="A93" s="43" t="s">
        <v>426</v>
      </c>
      <c r="B93" s="8" t="s">
        <v>82</v>
      </c>
      <c r="C93" s="8"/>
      <c r="D93" s="44" t="s">
        <v>427</v>
      </c>
      <c r="E93" s="112" t="s">
        <v>0</v>
      </c>
      <c r="F93" s="113">
        <v>0</v>
      </c>
    </row>
    <row r="94" spans="1:6" ht="30.75" customHeight="1">
      <c r="A94" s="43" t="s">
        <v>428</v>
      </c>
      <c r="B94" s="12" t="s">
        <v>429</v>
      </c>
      <c r="C94" s="12"/>
      <c r="D94" s="44" t="s">
        <v>430</v>
      </c>
      <c r="E94" s="112" t="s">
        <v>7</v>
      </c>
      <c r="F94" s="49">
        <v>97.39</v>
      </c>
    </row>
    <row r="95" spans="1:6" ht="12.75" customHeight="1">
      <c r="A95" s="43" t="s">
        <v>431</v>
      </c>
      <c r="B95" s="12" t="s">
        <v>61</v>
      </c>
      <c r="C95" s="12"/>
      <c r="D95" s="44" t="s">
        <v>432</v>
      </c>
      <c r="E95" s="112" t="s">
        <v>0</v>
      </c>
      <c r="F95" s="112">
        <f>F96+F97+F98</f>
        <v>7</v>
      </c>
    </row>
    <row r="96" spans="1:6" ht="12.75" customHeight="1">
      <c r="A96" s="43" t="s">
        <v>433</v>
      </c>
      <c r="B96" s="13" t="s">
        <v>95</v>
      </c>
      <c r="C96" s="13"/>
      <c r="D96" s="44" t="s">
        <v>434</v>
      </c>
      <c r="E96" s="112" t="s">
        <v>0</v>
      </c>
      <c r="F96" s="112">
        <v>0</v>
      </c>
    </row>
    <row r="97" spans="1:6" ht="12.75" customHeight="1">
      <c r="A97" s="43" t="s">
        <v>435</v>
      </c>
      <c r="B97" s="13" t="s">
        <v>96</v>
      </c>
      <c r="C97" s="13"/>
      <c r="D97" s="44" t="s">
        <v>436</v>
      </c>
      <c r="E97" s="112" t="s">
        <v>0</v>
      </c>
      <c r="F97" s="112">
        <v>7</v>
      </c>
    </row>
    <row r="98" spans="1:6" ht="12.75" customHeight="1">
      <c r="A98" s="43" t="s">
        <v>437</v>
      </c>
      <c r="B98" s="13" t="s">
        <v>97</v>
      </c>
      <c r="C98" s="13"/>
      <c r="D98" s="44" t="s">
        <v>438</v>
      </c>
      <c r="E98" s="112" t="s">
        <v>0</v>
      </c>
      <c r="F98" s="112">
        <v>0</v>
      </c>
    </row>
    <row r="99" spans="1:6" ht="12.75" customHeight="1">
      <c r="A99" s="43" t="s">
        <v>439</v>
      </c>
      <c r="B99" s="12" t="s">
        <v>62</v>
      </c>
      <c r="C99" s="12"/>
      <c r="D99" s="44" t="s">
        <v>440</v>
      </c>
      <c r="E99" s="112" t="s">
        <v>0</v>
      </c>
      <c r="F99" s="112">
        <v>0</v>
      </c>
    </row>
    <row r="100" spans="1:6" ht="12.75" customHeight="1">
      <c r="A100" s="43" t="s">
        <v>441</v>
      </c>
      <c r="B100" s="12" t="s">
        <v>65</v>
      </c>
      <c r="C100" s="12"/>
      <c r="D100" s="44" t="s">
        <v>442</v>
      </c>
      <c r="E100" s="112" t="s">
        <v>0</v>
      </c>
      <c r="F100" s="112">
        <v>1</v>
      </c>
    </row>
    <row r="101" spans="1:6" ht="12.75" customHeight="1">
      <c r="A101" s="43" t="s">
        <v>443</v>
      </c>
      <c r="B101" s="12" t="s">
        <v>66</v>
      </c>
      <c r="C101" s="12"/>
      <c r="D101" s="44" t="s">
        <v>444</v>
      </c>
      <c r="E101" s="112" t="s">
        <v>0</v>
      </c>
      <c r="F101" s="112">
        <v>1</v>
      </c>
    </row>
    <row r="102" spans="1:6" ht="12.75" customHeight="1">
      <c r="A102" s="43" t="s">
        <v>445</v>
      </c>
      <c r="B102" s="8" t="s">
        <v>94</v>
      </c>
      <c r="C102" s="8"/>
      <c r="D102" s="44" t="s">
        <v>446</v>
      </c>
      <c r="E102" s="60" t="s">
        <v>0</v>
      </c>
      <c r="F102" s="60">
        <v>12</v>
      </c>
    </row>
    <row r="103" spans="1:6" ht="12.75" customHeight="1">
      <c r="A103" s="43" t="s">
        <v>447</v>
      </c>
      <c r="B103" s="14" t="s">
        <v>32</v>
      </c>
      <c r="C103" s="14"/>
      <c r="D103" s="44" t="s">
        <v>448</v>
      </c>
      <c r="E103" s="60" t="s">
        <v>328</v>
      </c>
      <c r="F103" s="61">
        <v>131</v>
      </c>
    </row>
    <row r="104" spans="1:6" ht="12.75" customHeight="1">
      <c r="A104" s="43" t="s">
        <v>449</v>
      </c>
      <c r="B104" s="14" t="s">
        <v>33</v>
      </c>
      <c r="C104" s="14"/>
      <c r="D104" s="44" t="s">
        <v>450</v>
      </c>
      <c r="E104" s="112" t="s">
        <v>328</v>
      </c>
      <c r="F104" s="53">
        <v>131</v>
      </c>
    </row>
    <row r="105" spans="1:6" ht="12.75" customHeight="1">
      <c r="A105" s="43" t="s">
        <v>451</v>
      </c>
      <c r="B105" s="14" t="s">
        <v>34</v>
      </c>
      <c r="C105" s="14"/>
      <c r="D105" s="44" t="s">
        <v>452</v>
      </c>
      <c r="E105" s="112" t="s">
        <v>328</v>
      </c>
      <c r="F105" s="112">
        <v>121.5</v>
      </c>
    </row>
    <row r="106" spans="1:6" ht="12.75" customHeight="1">
      <c r="A106" s="43" t="s">
        <v>453</v>
      </c>
      <c r="B106" s="14" t="s">
        <v>454</v>
      </c>
      <c r="C106" s="14"/>
      <c r="D106" s="44" t="s">
        <v>455</v>
      </c>
      <c r="E106" s="112" t="s">
        <v>7</v>
      </c>
      <c r="F106" s="49">
        <f>F57/366/F103*100</f>
        <v>36.5932507404163</v>
      </c>
    </row>
    <row r="107" spans="1:6" ht="12.75" customHeight="1">
      <c r="A107" s="43" t="s">
        <v>456</v>
      </c>
      <c r="B107" s="14" t="s">
        <v>457</v>
      </c>
      <c r="C107" s="14"/>
      <c r="D107" s="44" t="s">
        <v>458</v>
      </c>
      <c r="E107" s="112" t="s">
        <v>7</v>
      </c>
      <c r="F107" s="49">
        <f>F52/366/F104*100</f>
        <v>38.01568431151712</v>
      </c>
    </row>
    <row r="108" spans="1:6" ht="12.75" customHeight="1">
      <c r="A108" s="43" t="s">
        <v>459</v>
      </c>
      <c r="B108" s="14" t="s">
        <v>460</v>
      </c>
      <c r="C108" s="14"/>
      <c r="D108" s="44" t="s">
        <v>461</v>
      </c>
      <c r="E108" s="112" t="s">
        <v>7</v>
      </c>
      <c r="F108" s="49">
        <f>F55/366/F105*100</f>
        <v>27.02107085835076</v>
      </c>
    </row>
    <row r="109" spans="1:11" ht="12.75" customHeight="1">
      <c r="A109" s="43" t="s">
        <v>462</v>
      </c>
      <c r="B109" s="14" t="s">
        <v>35</v>
      </c>
      <c r="C109" s="14"/>
      <c r="D109" s="44" t="s">
        <v>463</v>
      </c>
      <c r="E109" s="112" t="s">
        <v>36</v>
      </c>
      <c r="F109" s="74">
        <v>471</v>
      </c>
      <c r="G109" s="62"/>
      <c r="H109" s="63"/>
      <c r="I109" s="63"/>
      <c r="J109" s="63"/>
      <c r="K109" s="63"/>
    </row>
    <row r="110" spans="1:11" ht="12.75" customHeight="1">
      <c r="A110" s="43" t="s">
        <v>464</v>
      </c>
      <c r="B110" s="14" t="s">
        <v>465</v>
      </c>
      <c r="C110" s="14"/>
      <c r="D110" s="44" t="s">
        <v>466</v>
      </c>
      <c r="E110" s="112" t="s">
        <v>37</v>
      </c>
      <c r="F110" s="54">
        <f>F109/F35</f>
        <v>0.6291761399309109</v>
      </c>
      <c r="G110" s="64"/>
      <c r="H110" s="64"/>
      <c r="I110" s="64"/>
      <c r="J110" s="64"/>
      <c r="K110" s="64"/>
    </row>
    <row r="111" spans="1:6" ht="12.75" customHeight="1">
      <c r="A111" s="43" t="s">
        <v>467</v>
      </c>
      <c r="B111" s="14" t="s">
        <v>79</v>
      </c>
      <c r="C111" s="14"/>
      <c r="D111" s="44" t="s">
        <v>468</v>
      </c>
      <c r="E111" s="112" t="s">
        <v>400</v>
      </c>
      <c r="F111" s="53">
        <v>22008</v>
      </c>
    </row>
    <row r="112" spans="1:6" ht="12.75" customHeight="1">
      <c r="A112" s="43" t="s">
        <v>469</v>
      </c>
      <c r="B112" s="14" t="s">
        <v>84</v>
      </c>
      <c r="C112" s="14"/>
      <c r="D112" s="44" t="s">
        <v>470</v>
      </c>
      <c r="E112" s="112" t="s">
        <v>471</v>
      </c>
      <c r="F112" s="53">
        <v>31129.2</v>
      </c>
    </row>
    <row r="113" spans="1:6" ht="12.75" customHeight="1">
      <c r="A113" s="43" t="s">
        <v>472</v>
      </c>
      <c r="B113" s="14" t="s">
        <v>473</v>
      </c>
      <c r="C113" s="14"/>
      <c r="D113" s="44" t="s">
        <v>474</v>
      </c>
      <c r="E113" s="112" t="s">
        <v>404</v>
      </c>
      <c r="F113" s="57">
        <f>F111/F52</f>
        <v>1.2074395128106654</v>
      </c>
    </row>
    <row r="114" spans="1:6" ht="12.75" customHeight="1">
      <c r="A114" s="43" t="s">
        <v>475</v>
      </c>
      <c r="B114" s="14" t="s">
        <v>39</v>
      </c>
      <c r="C114" s="14"/>
      <c r="D114" s="44" t="s">
        <v>476</v>
      </c>
      <c r="E114" s="112" t="s">
        <v>471</v>
      </c>
      <c r="F114" s="53">
        <v>92838.3</v>
      </c>
    </row>
    <row r="115" spans="1:6" ht="12.75" customHeight="1">
      <c r="A115" s="43" t="s">
        <v>477</v>
      </c>
      <c r="B115" s="14" t="s">
        <v>478</v>
      </c>
      <c r="C115" s="14"/>
      <c r="D115" s="44" t="s">
        <v>479</v>
      </c>
      <c r="E115" s="112" t="s">
        <v>40</v>
      </c>
      <c r="F115" s="49">
        <f>F114/F59</f>
        <v>7.294594169875069</v>
      </c>
    </row>
    <row r="116" spans="1:7" ht="12.75" customHeight="1">
      <c r="A116" s="43" t="s">
        <v>480</v>
      </c>
      <c r="B116" s="14" t="s">
        <v>41</v>
      </c>
      <c r="C116" s="14"/>
      <c r="D116" s="44" t="s">
        <v>481</v>
      </c>
      <c r="E116" s="112" t="s">
        <v>482</v>
      </c>
      <c r="F116" s="53">
        <v>29358.3</v>
      </c>
      <c r="G116" s="65"/>
    </row>
    <row r="117" spans="1:6" ht="12.75" customHeight="1">
      <c r="A117" s="43" t="s">
        <v>483</v>
      </c>
      <c r="B117" s="14" t="s">
        <v>108</v>
      </c>
      <c r="C117" s="14"/>
      <c r="D117" s="44" t="s">
        <v>484</v>
      </c>
      <c r="E117" s="112" t="s">
        <v>7</v>
      </c>
      <c r="F117" s="49">
        <f>F116/F114*100</f>
        <v>31.623047815395154</v>
      </c>
    </row>
    <row r="118" spans="1:6" ht="12.75" customHeight="1">
      <c r="A118" s="43" t="s">
        <v>485</v>
      </c>
      <c r="B118" s="14" t="s">
        <v>109</v>
      </c>
      <c r="C118" s="14"/>
      <c r="D118" s="44" t="s">
        <v>486</v>
      </c>
      <c r="E118" s="112" t="s">
        <v>7</v>
      </c>
      <c r="F118" s="49">
        <f>F112/F114*100</f>
        <v>33.530557970148095</v>
      </c>
    </row>
    <row r="119" spans="1:6" ht="12.75" customHeight="1">
      <c r="A119" s="43" t="s">
        <v>487</v>
      </c>
      <c r="B119" s="14" t="s">
        <v>488</v>
      </c>
      <c r="C119" s="14"/>
      <c r="D119" s="44" t="s">
        <v>489</v>
      </c>
      <c r="E119" s="112" t="s">
        <v>471</v>
      </c>
      <c r="F119" s="54">
        <v>0</v>
      </c>
    </row>
    <row r="120" spans="1:6" ht="12.75" customHeight="1">
      <c r="A120" s="43" t="s">
        <v>490</v>
      </c>
      <c r="B120" s="14" t="s">
        <v>110</v>
      </c>
      <c r="C120" s="14"/>
      <c r="D120" s="44" t="s">
        <v>491</v>
      </c>
      <c r="E120" s="112" t="s">
        <v>7</v>
      </c>
      <c r="F120" s="49">
        <f>F119/F114*100</f>
        <v>0</v>
      </c>
    </row>
    <row r="121" spans="1:6" ht="12.75" customHeight="1">
      <c r="A121" s="43" t="s">
        <v>492</v>
      </c>
      <c r="B121" s="14" t="s">
        <v>42</v>
      </c>
      <c r="C121" s="14"/>
      <c r="D121" s="44" t="s">
        <v>493</v>
      </c>
      <c r="E121" s="112" t="s">
        <v>471</v>
      </c>
      <c r="F121" s="53">
        <v>3811</v>
      </c>
    </row>
    <row r="122" spans="1:6" ht="12.75" customHeight="1">
      <c r="A122" s="43" t="s">
        <v>494</v>
      </c>
      <c r="B122" s="14" t="s">
        <v>43</v>
      </c>
      <c r="C122" s="14"/>
      <c r="D122" s="44" t="s">
        <v>495</v>
      </c>
      <c r="E122" s="112" t="s">
        <v>471</v>
      </c>
      <c r="F122" s="53">
        <v>1411</v>
      </c>
    </row>
    <row r="123" spans="1:6" ht="12.75" customHeight="1">
      <c r="A123" s="43" t="s">
        <v>496</v>
      </c>
      <c r="B123" s="14" t="s">
        <v>111</v>
      </c>
      <c r="C123" s="14"/>
      <c r="D123" s="44" t="s">
        <v>497</v>
      </c>
      <c r="E123" s="112" t="s">
        <v>7</v>
      </c>
      <c r="F123" s="49">
        <f>F121/F114*100</f>
        <v>4.104986842714699</v>
      </c>
    </row>
    <row r="124" spans="1:6" s="115" customFormat="1" ht="12.75" customHeight="1">
      <c r="A124" s="114" t="s">
        <v>498</v>
      </c>
      <c r="B124" s="10" t="s">
        <v>499</v>
      </c>
      <c r="C124" s="10"/>
      <c r="D124" s="10"/>
      <c r="E124" s="10"/>
      <c r="F124" s="10"/>
    </row>
    <row r="125" spans="1:6" ht="12.75" customHeight="1">
      <c r="A125" s="66" t="s">
        <v>500</v>
      </c>
      <c r="B125" s="9" t="s">
        <v>501</v>
      </c>
      <c r="C125" s="9"/>
      <c r="D125" s="67">
        <v>201</v>
      </c>
      <c r="E125" s="46" t="s">
        <v>0</v>
      </c>
      <c r="F125" s="46">
        <v>8</v>
      </c>
    </row>
    <row r="126" spans="1:6" ht="12.75" customHeight="1">
      <c r="A126" s="43" t="s">
        <v>502</v>
      </c>
      <c r="B126" s="14" t="s">
        <v>225</v>
      </c>
      <c r="C126" s="14"/>
      <c r="D126" s="60">
        <v>202</v>
      </c>
      <c r="E126" s="112" t="s">
        <v>1</v>
      </c>
      <c r="F126" s="45">
        <v>271573</v>
      </c>
    </row>
    <row r="127" spans="1:6" ht="12.75" customHeight="1">
      <c r="A127" s="66" t="s">
        <v>503</v>
      </c>
      <c r="B127" s="14" t="s">
        <v>228</v>
      </c>
      <c r="C127" s="14"/>
      <c r="D127" s="67">
        <v>203</v>
      </c>
      <c r="E127" s="112" t="s">
        <v>1</v>
      </c>
      <c r="F127" s="45">
        <f>F128+F129</f>
        <v>198079</v>
      </c>
    </row>
    <row r="128" spans="1:6" ht="12.75" customHeight="1">
      <c r="A128" s="43" t="s">
        <v>504</v>
      </c>
      <c r="B128" s="13" t="s">
        <v>231</v>
      </c>
      <c r="C128" s="13"/>
      <c r="D128" s="60">
        <v>204</v>
      </c>
      <c r="E128" s="112" t="s">
        <v>1</v>
      </c>
      <c r="F128" s="45">
        <v>198079</v>
      </c>
    </row>
    <row r="129" spans="1:6" ht="12.75" customHeight="1">
      <c r="A129" s="43" t="s">
        <v>505</v>
      </c>
      <c r="B129" s="13" t="s">
        <v>101</v>
      </c>
      <c r="C129" s="13"/>
      <c r="D129" s="67">
        <v>205</v>
      </c>
      <c r="E129" s="112" t="s">
        <v>1</v>
      </c>
      <c r="F129" s="112">
        <v>0</v>
      </c>
    </row>
    <row r="130" spans="1:6" ht="12.75" customHeight="1">
      <c r="A130" s="43" t="s">
        <v>506</v>
      </c>
      <c r="B130" s="14" t="s">
        <v>44</v>
      </c>
      <c r="C130" s="14"/>
      <c r="D130" s="60">
        <v>206</v>
      </c>
      <c r="E130" s="112" t="s">
        <v>0</v>
      </c>
      <c r="F130" s="45">
        <v>86852</v>
      </c>
    </row>
    <row r="131" spans="1:6" ht="12.75" customHeight="1">
      <c r="A131" s="66" t="s">
        <v>507</v>
      </c>
      <c r="B131" s="13" t="s">
        <v>4</v>
      </c>
      <c r="C131" s="13"/>
      <c r="D131" s="67">
        <v>207</v>
      </c>
      <c r="E131" s="112" t="s">
        <v>0</v>
      </c>
      <c r="F131" s="45">
        <v>84188</v>
      </c>
    </row>
    <row r="132" spans="1:6" ht="12.75" customHeight="1">
      <c r="A132" s="66" t="s">
        <v>508</v>
      </c>
      <c r="B132" s="13" t="s">
        <v>5</v>
      </c>
      <c r="C132" s="13"/>
      <c r="D132" s="60">
        <v>208</v>
      </c>
      <c r="E132" s="112" t="s">
        <v>0</v>
      </c>
      <c r="F132" s="45">
        <v>203</v>
      </c>
    </row>
    <row r="133" spans="1:6" ht="12.75" customHeight="1">
      <c r="A133" s="66" t="s">
        <v>509</v>
      </c>
      <c r="B133" s="13" t="s">
        <v>6</v>
      </c>
      <c r="C133" s="13"/>
      <c r="D133" s="67">
        <v>209</v>
      </c>
      <c r="E133" s="112" t="s">
        <v>0</v>
      </c>
      <c r="F133" s="45">
        <v>2461</v>
      </c>
    </row>
    <row r="134" spans="1:6" ht="12.75" customHeight="1">
      <c r="A134" s="43" t="s">
        <v>510</v>
      </c>
      <c r="B134" s="14" t="s">
        <v>511</v>
      </c>
      <c r="C134" s="14"/>
      <c r="D134" s="60">
        <v>210</v>
      </c>
      <c r="E134" s="112" t="s">
        <v>7</v>
      </c>
      <c r="F134" s="49">
        <f>F127/F126*100</f>
        <v>72.93766316975547</v>
      </c>
    </row>
    <row r="135" spans="1:6" ht="12.75" customHeight="1">
      <c r="A135" s="66" t="s">
        <v>512</v>
      </c>
      <c r="B135" s="13" t="s">
        <v>513</v>
      </c>
      <c r="C135" s="13"/>
      <c r="D135" s="67">
        <v>211</v>
      </c>
      <c r="E135" s="112" t="s">
        <v>7</v>
      </c>
      <c r="F135" s="49">
        <f>F128/F127*100</f>
        <v>100</v>
      </c>
    </row>
    <row r="136" spans="1:6" ht="12.75" customHeight="1">
      <c r="A136" s="66" t="s">
        <v>514</v>
      </c>
      <c r="B136" s="13" t="s">
        <v>515</v>
      </c>
      <c r="C136" s="13"/>
      <c r="D136" s="60">
        <v>212</v>
      </c>
      <c r="E136" s="112" t="s">
        <v>7</v>
      </c>
      <c r="F136" s="49">
        <f>F129/F127*100</f>
        <v>0</v>
      </c>
    </row>
    <row r="137" spans="1:6" ht="12.75" customHeight="1">
      <c r="A137" s="66" t="s">
        <v>516</v>
      </c>
      <c r="B137" s="14" t="s">
        <v>45</v>
      </c>
      <c r="C137" s="14"/>
      <c r="D137" s="67">
        <v>213</v>
      </c>
      <c r="E137" s="112" t="s">
        <v>0</v>
      </c>
      <c r="F137" s="112">
        <v>0</v>
      </c>
    </row>
    <row r="138" spans="1:6" ht="12.75" customHeight="1">
      <c r="A138" s="66" t="s">
        <v>517</v>
      </c>
      <c r="B138" s="14" t="s">
        <v>518</v>
      </c>
      <c r="C138" s="14"/>
      <c r="D138" s="60">
        <v>214</v>
      </c>
      <c r="E138" s="112" t="s">
        <v>7</v>
      </c>
      <c r="F138" s="49">
        <f>F137/F130*100</f>
        <v>0</v>
      </c>
    </row>
    <row r="139" spans="1:6" ht="12.75" customHeight="1">
      <c r="A139" s="66" t="s">
        <v>519</v>
      </c>
      <c r="B139" s="14" t="s">
        <v>46</v>
      </c>
      <c r="C139" s="14"/>
      <c r="D139" s="67">
        <v>215</v>
      </c>
      <c r="E139" s="112" t="s">
        <v>10</v>
      </c>
      <c r="F139" s="49">
        <v>289.373</v>
      </c>
    </row>
    <row r="140" spans="1:6" ht="12.75" customHeight="1">
      <c r="A140" s="43" t="s">
        <v>520</v>
      </c>
      <c r="B140" s="13" t="s">
        <v>47</v>
      </c>
      <c r="C140" s="13"/>
      <c r="D140" s="60">
        <v>216</v>
      </c>
      <c r="E140" s="112" t="s">
        <v>10</v>
      </c>
      <c r="F140" s="49">
        <v>37.827</v>
      </c>
    </row>
    <row r="141" spans="1:6" ht="12.75" customHeight="1">
      <c r="A141" s="43" t="s">
        <v>521</v>
      </c>
      <c r="B141" s="13" t="s">
        <v>67</v>
      </c>
      <c r="C141" s="13"/>
      <c r="D141" s="67">
        <v>217</v>
      </c>
      <c r="E141" s="112" t="s">
        <v>10</v>
      </c>
      <c r="F141" s="49">
        <v>48.049</v>
      </c>
    </row>
    <row r="142" spans="1:6" ht="12.75" customHeight="1">
      <c r="A142" s="43" t="s">
        <v>522</v>
      </c>
      <c r="B142" s="13" t="s">
        <v>12</v>
      </c>
      <c r="C142" s="13"/>
      <c r="D142" s="60">
        <v>218</v>
      </c>
      <c r="E142" s="112" t="s">
        <v>10</v>
      </c>
      <c r="F142" s="49">
        <v>76.724</v>
      </c>
    </row>
    <row r="143" spans="1:6" ht="12.75" customHeight="1">
      <c r="A143" s="43" t="s">
        <v>523</v>
      </c>
      <c r="B143" s="13" t="s">
        <v>524</v>
      </c>
      <c r="C143" s="13"/>
      <c r="D143" s="67">
        <v>219</v>
      </c>
      <c r="E143" s="112" t="s">
        <v>10</v>
      </c>
      <c r="F143" s="49">
        <v>126.77</v>
      </c>
    </row>
    <row r="144" spans="1:6" ht="12.75" customHeight="1">
      <c r="A144" s="43" t="s">
        <v>525</v>
      </c>
      <c r="B144" s="14" t="s">
        <v>526</v>
      </c>
      <c r="C144" s="14"/>
      <c r="D144" s="60">
        <v>220</v>
      </c>
      <c r="E144" s="112" t="s">
        <v>13</v>
      </c>
      <c r="F144" s="49">
        <f>F130/F139</f>
        <v>300.13857547179595</v>
      </c>
    </row>
    <row r="145" spans="1:10" ht="12.75" customHeight="1">
      <c r="A145" s="43" t="s">
        <v>527</v>
      </c>
      <c r="B145" s="14" t="s">
        <v>14</v>
      </c>
      <c r="C145" s="14"/>
      <c r="D145" s="67">
        <v>221</v>
      </c>
      <c r="E145" s="112" t="s">
        <v>10</v>
      </c>
      <c r="F145" s="49">
        <f>F146+F148+F149+F147</f>
        <v>87.88499999999999</v>
      </c>
      <c r="I145" s="68"/>
      <c r="J145" s="68"/>
    </row>
    <row r="146" spans="1:6" ht="12.75" customHeight="1">
      <c r="A146" s="43" t="s">
        <v>528</v>
      </c>
      <c r="B146" s="13" t="s">
        <v>47</v>
      </c>
      <c r="C146" s="13"/>
      <c r="D146" s="60">
        <v>222</v>
      </c>
      <c r="E146" s="112" t="s">
        <v>10</v>
      </c>
      <c r="F146" s="49">
        <v>10.652</v>
      </c>
    </row>
    <row r="147" spans="1:6" ht="12.75" customHeight="1">
      <c r="A147" s="43" t="s">
        <v>529</v>
      </c>
      <c r="B147" s="13" t="s">
        <v>67</v>
      </c>
      <c r="C147" s="13"/>
      <c r="D147" s="67">
        <v>223</v>
      </c>
      <c r="E147" s="112" t="s">
        <v>10</v>
      </c>
      <c r="F147" s="49">
        <v>5.574</v>
      </c>
    </row>
    <row r="148" spans="1:6" ht="12.75" customHeight="1">
      <c r="A148" s="43" t="s">
        <v>530</v>
      </c>
      <c r="B148" s="13" t="s">
        <v>12</v>
      </c>
      <c r="C148" s="13"/>
      <c r="D148" s="60">
        <v>224</v>
      </c>
      <c r="E148" s="112" t="s">
        <v>10</v>
      </c>
      <c r="F148" s="49">
        <v>14.188</v>
      </c>
    </row>
    <row r="149" spans="1:6" ht="12.75" customHeight="1">
      <c r="A149" s="43" t="s">
        <v>531</v>
      </c>
      <c r="B149" s="13" t="s">
        <v>524</v>
      </c>
      <c r="C149" s="13"/>
      <c r="D149" s="67">
        <v>225</v>
      </c>
      <c r="E149" s="112" t="s">
        <v>10</v>
      </c>
      <c r="F149" s="49">
        <v>57.471</v>
      </c>
    </row>
    <row r="150" spans="1:6" ht="12.75" customHeight="1">
      <c r="A150" s="43" t="s">
        <v>532</v>
      </c>
      <c r="B150" s="14" t="s">
        <v>533</v>
      </c>
      <c r="C150" s="14"/>
      <c r="D150" s="60">
        <v>226</v>
      </c>
      <c r="E150" s="112" t="s">
        <v>7</v>
      </c>
      <c r="F150" s="49">
        <v>30.41</v>
      </c>
    </row>
    <row r="151" spans="1:6" ht="12.75" customHeight="1">
      <c r="A151" s="66" t="s">
        <v>534</v>
      </c>
      <c r="B151" s="13" t="s">
        <v>535</v>
      </c>
      <c r="C151" s="13"/>
      <c r="D151" s="67">
        <v>227</v>
      </c>
      <c r="E151" s="112" t="s">
        <v>7</v>
      </c>
      <c r="F151" s="49">
        <f>F146/F140*100</f>
        <v>28.159780051286116</v>
      </c>
    </row>
    <row r="152" spans="1:6" ht="12.75" customHeight="1">
      <c r="A152" s="66" t="s">
        <v>536</v>
      </c>
      <c r="B152" s="13" t="s">
        <v>537</v>
      </c>
      <c r="C152" s="13"/>
      <c r="D152" s="60">
        <v>228</v>
      </c>
      <c r="E152" s="112" t="s">
        <v>7</v>
      </c>
      <c r="F152" s="49">
        <f>F147/F141*100</f>
        <v>11.600657661970072</v>
      </c>
    </row>
    <row r="153" spans="1:6" ht="12.75" customHeight="1">
      <c r="A153" s="66" t="s">
        <v>538</v>
      </c>
      <c r="B153" s="13" t="s">
        <v>539</v>
      </c>
      <c r="C153" s="13"/>
      <c r="D153" s="67">
        <v>229</v>
      </c>
      <c r="E153" s="112" t="s">
        <v>7</v>
      </c>
      <c r="F153" s="49">
        <f>F148/F142*100</f>
        <v>18.492257963609823</v>
      </c>
    </row>
    <row r="154" spans="1:6" ht="12.75" customHeight="1">
      <c r="A154" s="66" t="s">
        <v>540</v>
      </c>
      <c r="B154" s="13" t="s">
        <v>541</v>
      </c>
      <c r="C154" s="13"/>
      <c r="D154" s="60">
        <v>230</v>
      </c>
      <c r="E154" s="112" t="s">
        <v>7</v>
      </c>
      <c r="F154" s="49">
        <f>F149/F143*100</f>
        <v>45.334858404985404</v>
      </c>
    </row>
    <row r="155" spans="1:6" ht="12.75" customHeight="1">
      <c r="A155" s="69" t="s">
        <v>542</v>
      </c>
      <c r="B155" s="14" t="s">
        <v>543</v>
      </c>
      <c r="C155" s="14"/>
      <c r="D155" s="67">
        <v>231</v>
      </c>
      <c r="E155" s="112" t="s">
        <v>1</v>
      </c>
      <c r="F155" s="112">
        <v>317</v>
      </c>
    </row>
    <row r="156" spans="1:6" ht="15" customHeight="1">
      <c r="A156" s="69" t="s">
        <v>544</v>
      </c>
      <c r="B156" s="14" t="s">
        <v>545</v>
      </c>
      <c r="C156" s="14"/>
      <c r="D156" s="60">
        <v>232</v>
      </c>
      <c r="E156" s="112" t="s">
        <v>1</v>
      </c>
      <c r="F156" s="112">
        <v>317</v>
      </c>
    </row>
    <row r="157" spans="1:6" ht="12.75" customHeight="1">
      <c r="A157" s="70" t="s">
        <v>546</v>
      </c>
      <c r="B157" s="11" t="s">
        <v>547</v>
      </c>
      <c r="C157" s="11"/>
      <c r="D157" s="71">
        <v>233</v>
      </c>
      <c r="E157" s="52" t="s">
        <v>16</v>
      </c>
      <c r="F157" s="49">
        <f>F156/F130*1000</f>
        <v>3.6498871643715747</v>
      </c>
    </row>
    <row r="158" spans="1:6" ht="12.75" customHeight="1">
      <c r="A158" s="66" t="s">
        <v>548</v>
      </c>
      <c r="B158" s="14" t="s">
        <v>549</v>
      </c>
      <c r="C158" s="14"/>
      <c r="D158" s="60">
        <v>234</v>
      </c>
      <c r="E158" s="112" t="s">
        <v>17</v>
      </c>
      <c r="F158" s="49">
        <f>F156/F139</f>
        <v>1.0954719341472772</v>
      </c>
    </row>
    <row r="159" spans="1:6" ht="12.75" customHeight="1">
      <c r="A159" s="66" t="s">
        <v>550</v>
      </c>
      <c r="B159" s="14" t="s">
        <v>48</v>
      </c>
      <c r="C159" s="14"/>
      <c r="D159" s="67">
        <v>235</v>
      </c>
      <c r="E159" s="112" t="s">
        <v>325</v>
      </c>
      <c r="F159" s="53">
        <v>15937.85</v>
      </c>
    </row>
    <row r="160" spans="1:6" ht="12.75" customHeight="1">
      <c r="A160" s="43" t="s">
        <v>551</v>
      </c>
      <c r="B160" s="13" t="s">
        <v>49</v>
      </c>
      <c r="C160" s="13"/>
      <c r="D160" s="60">
        <v>236</v>
      </c>
      <c r="E160" s="112" t="s">
        <v>325</v>
      </c>
      <c r="F160" s="53">
        <v>795</v>
      </c>
    </row>
    <row r="161" spans="1:6" ht="12.75" customHeight="1">
      <c r="A161" s="66" t="s">
        <v>552</v>
      </c>
      <c r="B161" s="12" t="s">
        <v>74</v>
      </c>
      <c r="C161" s="12"/>
      <c r="D161" s="67">
        <v>237</v>
      </c>
      <c r="E161" s="112" t="s">
        <v>328</v>
      </c>
      <c r="F161" s="54">
        <f>F159/366</f>
        <v>43.54603825136612</v>
      </c>
    </row>
    <row r="162" spans="1:6" ht="12.75" customHeight="1">
      <c r="A162" s="43" t="s">
        <v>553</v>
      </c>
      <c r="B162" s="14" t="s">
        <v>50</v>
      </c>
      <c r="C162" s="14"/>
      <c r="D162" s="60">
        <v>238</v>
      </c>
      <c r="E162" s="112" t="s">
        <v>325</v>
      </c>
      <c r="F162" s="53">
        <v>15937.85</v>
      </c>
    </row>
    <row r="163" spans="1:6" ht="12.75" customHeight="1">
      <c r="A163" s="66" t="s">
        <v>554</v>
      </c>
      <c r="B163" s="13" t="s">
        <v>51</v>
      </c>
      <c r="C163" s="13"/>
      <c r="D163" s="67">
        <v>239</v>
      </c>
      <c r="E163" s="112" t="s">
        <v>325</v>
      </c>
      <c r="F163" s="53">
        <v>15937.85</v>
      </c>
    </row>
    <row r="164" spans="1:6" ht="12.75" customHeight="1">
      <c r="A164" s="66" t="s">
        <v>555</v>
      </c>
      <c r="B164" s="17" t="s">
        <v>52</v>
      </c>
      <c r="C164" s="17"/>
      <c r="D164" s="72">
        <v>240</v>
      </c>
      <c r="E164" s="38" t="s">
        <v>325</v>
      </c>
      <c r="F164" s="112">
        <v>0</v>
      </c>
    </row>
    <row r="165" spans="1:6" ht="12.75" customHeight="1">
      <c r="A165" s="66" t="s">
        <v>556</v>
      </c>
      <c r="B165" s="15" t="s">
        <v>72</v>
      </c>
      <c r="C165" s="15"/>
      <c r="D165" s="73">
        <v>241</v>
      </c>
      <c r="E165" s="38" t="s">
        <v>328</v>
      </c>
      <c r="F165" s="53">
        <f>F162/366</f>
        <v>43.54603825136612</v>
      </c>
    </row>
    <row r="166" spans="1:6" ht="12.75" customHeight="1">
      <c r="A166" s="66" t="s">
        <v>557</v>
      </c>
      <c r="B166" s="21" t="s">
        <v>558</v>
      </c>
      <c r="C166" s="21"/>
      <c r="D166" s="72">
        <v>242</v>
      </c>
      <c r="E166" s="38" t="s">
        <v>325</v>
      </c>
      <c r="F166" s="112">
        <f>F159-F162</f>
        <v>0</v>
      </c>
    </row>
    <row r="167" spans="1:6" ht="12.75" customHeight="1">
      <c r="A167" s="66" t="s">
        <v>559</v>
      </c>
      <c r="B167" s="21" t="s">
        <v>560</v>
      </c>
      <c r="C167" s="21"/>
      <c r="D167" s="73">
        <v>243</v>
      </c>
      <c r="E167" s="38" t="s">
        <v>7</v>
      </c>
      <c r="F167" s="112">
        <f>F166/F159*100</f>
        <v>0</v>
      </c>
    </row>
    <row r="168" spans="1:6" ht="12.75" customHeight="1">
      <c r="A168" s="66" t="s">
        <v>561</v>
      </c>
      <c r="B168" s="21" t="s">
        <v>562</v>
      </c>
      <c r="C168" s="21"/>
      <c r="D168" s="72">
        <v>244</v>
      </c>
      <c r="E168" s="38" t="s">
        <v>325</v>
      </c>
      <c r="F168" s="112">
        <f>F159-F163</f>
        <v>0</v>
      </c>
    </row>
    <row r="169" spans="1:6" ht="12.75" customHeight="1">
      <c r="A169" s="66" t="s">
        <v>563</v>
      </c>
      <c r="B169" s="21" t="s">
        <v>564</v>
      </c>
      <c r="C169" s="21"/>
      <c r="D169" s="73">
        <v>245</v>
      </c>
      <c r="E169" s="38" t="s">
        <v>7</v>
      </c>
      <c r="F169" s="112">
        <f>F168/F159*100</f>
        <v>0</v>
      </c>
    </row>
    <row r="170" spans="1:6" ht="12.75" customHeight="1">
      <c r="A170" s="66" t="s">
        <v>565</v>
      </c>
      <c r="B170" s="21" t="s">
        <v>53</v>
      </c>
      <c r="C170" s="21"/>
      <c r="D170" s="72">
        <v>246</v>
      </c>
      <c r="E170" s="38" t="s">
        <v>325</v>
      </c>
      <c r="F170" s="53">
        <v>6660.9</v>
      </c>
    </row>
    <row r="171" spans="1:6" ht="12.75" customHeight="1">
      <c r="A171" s="66" t="s">
        <v>566</v>
      </c>
      <c r="B171" s="21" t="s">
        <v>567</v>
      </c>
      <c r="C171" s="21"/>
      <c r="D171" s="73">
        <v>247</v>
      </c>
      <c r="E171" s="38" t="s">
        <v>7</v>
      </c>
      <c r="F171" s="53">
        <f>F170/F159*100</f>
        <v>41.79296454666093</v>
      </c>
    </row>
    <row r="172" spans="1:6" ht="12.75" customHeight="1">
      <c r="A172" s="66" t="s">
        <v>568</v>
      </c>
      <c r="B172" s="21" t="s">
        <v>569</v>
      </c>
      <c r="C172" s="21"/>
      <c r="D172" s="72">
        <v>248</v>
      </c>
      <c r="E172" s="38" t="s">
        <v>325</v>
      </c>
      <c r="F172" s="53">
        <v>12791.3</v>
      </c>
    </row>
    <row r="173" spans="1:6" ht="12.75" customHeight="1">
      <c r="A173" s="66" t="s">
        <v>570</v>
      </c>
      <c r="B173" s="17" t="s">
        <v>25</v>
      </c>
      <c r="C173" s="17"/>
      <c r="D173" s="73">
        <v>249</v>
      </c>
      <c r="E173" s="38" t="s">
        <v>325</v>
      </c>
      <c r="F173" s="53">
        <v>8873.4</v>
      </c>
    </row>
    <row r="174" spans="1:6" ht="12.75" customHeight="1">
      <c r="A174" s="43" t="s">
        <v>571</v>
      </c>
      <c r="B174" s="21" t="s">
        <v>106</v>
      </c>
      <c r="C174" s="21"/>
      <c r="D174" s="72">
        <v>250</v>
      </c>
      <c r="E174" s="38" t="s">
        <v>0</v>
      </c>
      <c r="F174" s="74">
        <v>1032</v>
      </c>
    </row>
    <row r="175" spans="1:6" ht="12.75" customHeight="1">
      <c r="A175" s="43" t="s">
        <v>572</v>
      </c>
      <c r="B175" s="21" t="s">
        <v>573</v>
      </c>
      <c r="C175" s="21"/>
      <c r="D175" s="73">
        <v>251</v>
      </c>
      <c r="E175" s="38" t="s">
        <v>13</v>
      </c>
      <c r="F175" s="75">
        <f>F174/F139</f>
        <v>3.5663313439747317</v>
      </c>
    </row>
    <row r="176" spans="1:6" ht="12.75" customHeight="1">
      <c r="A176" s="43" t="s">
        <v>574</v>
      </c>
      <c r="B176" s="21" t="s">
        <v>98</v>
      </c>
      <c r="C176" s="21"/>
      <c r="D176" s="72">
        <v>252</v>
      </c>
      <c r="E176" s="38" t="s">
        <v>54</v>
      </c>
      <c r="F176" s="112">
        <v>4</v>
      </c>
    </row>
    <row r="177" spans="1:6" ht="12.75" customHeight="1">
      <c r="A177" s="43" t="s">
        <v>575</v>
      </c>
      <c r="B177" s="21" t="s">
        <v>576</v>
      </c>
      <c r="C177" s="21"/>
      <c r="D177" s="73">
        <v>253</v>
      </c>
      <c r="E177" s="38" t="s">
        <v>37</v>
      </c>
      <c r="F177" s="53">
        <f>F176/F139</f>
        <v>0.013822989705328418</v>
      </c>
    </row>
    <row r="178" spans="1:6" ht="12.75" customHeight="1">
      <c r="A178" s="43" t="s">
        <v>577</v>
      </c>
      <c r="B178" s="21" t="s">
        <v>578</v>
      </c>
      <c r="C178" s="21"/>
      <c r="D178" s="72">
        <v>254</v>
      </c>
      <c r="E178" s="38" t="s">
        <v>73</v>
      </c>
      <c r="F178" s="53">
        <f>F159/F127*1000000/366</f>
        <v>219.84177147181745</v>
      </c>
    </row>
    <row r="179" spans="1:6" ht="12.75" customHeight="1">
      <c r="A179" s="43" t="s">
        <v>579</v>
      </c>
      <c r="B179" s="21" t="s">
        <v>580</v>
      </c>
      <c r="C179" s="21"/>
      <c r="D179" s="73">
        <v>255</v>
      </c>
      <c r="E179" s="38" t="s">
        <v>73</v>
      </c>
      <c r="F179" s="53">
        <f>F163/F127*1000000/366</f>
        <v>219.84177147181745</v>
      </c>
    </row>
    <row r="180" spans="1:6" ht="12.75" customHeight="1">
      <c r="A180" s="43" t="s">
        <v>581</v>
      </c>
      <c r="B180" s="21" t="s">
        <v>113</v>
      </c>
      <c r="C180" s="21"/>
      <c r="D180" s="72">
        <v>256</v>
      </c>
      <c r="E180" s="38" t="s">
        <v>0</v>
      </c>
      <c r="F180" s="38">
        <v>30</v>
      </c>
    </row>
    <row r="181" spans="1:6" ht="12.75" customHeight="1">
      <c r="A181" s="43" t="s">
        <v>582</v>
      </c>
      <c r="B181" s="21" t="s">
        <v>55</v>
      </c>
      <c r="C181" s="21"/>
      <c r="D181" s="73">
        <v>257</v>
      </c>
      <c r="E181" s="38" t="s">
        <v>0</v>
      </c>
      <c r="F181" s="112">
        <v>4</v>
      </c>
    </row>
    <row r="182" spans="1:6" ht="15" customHeight="1">
      <c r="A182" s="43" t="s">
        <v>583</v>
      </c>
      <c r="B182" s="15" t="s">
        <v>68</v>
      </c>
      <c r="C182" s="15"/>
      <c r="D182" s="72">
        <v>258</v>
      </c>
      <c r="E182" s="38" t="s">
        <v>0</v>
      </c>
      <c r="F182" s="38">
        <v>79</v>
      </c>
    </row>
    <row r="183" spans="1:6" ht="12.75" customHeight="1">
      <c r="A183" s="43" t="s">
        <v>584</v>
      </c>
      <c r="B183" s="15" t="s">
        <v>63</v>
      </c>
      <c r="C183" s="15"/>
      <c r="D183" s="73">
        <v>259</v>
      </c>
      <c r="E183" s="38" t="s">
        <v>0</v>
      </c>
      <c r="F183" s="113">
        <v>29</v>
      </c>
    </row>
    <row r="184" spans="1:6" ht="12.75" customHeight="1">
      <c r="A184" s="43" t="s">
        <v>585</v>
      </c>
      <c r="B184" s="15" t="s">
        <v>75</v>
      </c>
      <c r="C184" s="15"/>
      <c r="D184" s="72">
        <v>260</v>
      </c>
      <c r="E184" s="38" t="s">
        <v>0</v>
      </c>
      <c r="F184" s="112">
        <f>F185+F186+F187</f>
        <v>0</v>
      </c>
    </row>
    <row r="185" spans="1:6" ht="12.75" customHeight="1">
      <c r="A185" s="66" t="s">
        <v>586</v>
      </c>
      <c r="B185" s="17" t="s">
        <v>95</v>
      </c>
      <c r="C185" s="17"/>
      <c r="D185" s="73">
        <v>261</v>
      </c>
      <c r="E185" s="38" t="s">
        <v>0</v>
      </c>
      <c r="F185" s="112">
        <v>0</v>
      </c>
    </row>
    <row r="186" spans="1:6" ht="12.75" customHeight="1">
      <c r="A186" s="66" t="s">
        <v>587</v>
      </c>
      <c r="B186" s="17" t="s">
        <v>96</v>
      </c>
      <c r="C186" s="17"/>
      <c r="D186" s="72">
        <v>262</v>
      </c>
      <c r="E186" s="38" t="s">
        <v>0</v>
      </c>
      <c r="F186" s="112">
        <v>0</v>
      </c>
    </row>
    <row r="187" spans="1:6" ht="12.75" customHeight="1">
      <c r="A187" s="66" t="s">
        <v>588</v>
      </c>
      <c r="B187" s="17" t="s">
        <v>97</v>
      </c>
      <c r="C187" s="17"/>
      <c r="D187" s="73">
        <v>263</v>
      </c>
      <c r="E187" s="38" t="s">
        <v>0</v>
      </c>
      <c r="F187" s="112">
        <v>0</v>
      </c>
    </row>
    <row r="188" spans="1:6" ht="12.75" customHeight="1">
      <c r="A188" s="43" t="s">
        <v>589</v>
      </c>
      <c r="B188" s="15" t="s">
        <v>62</v>
      </c>
      <c r="C188" s="15"/>
      <c r="D188" s="72">
        <v>264</v>
      </c>
      <c r="E188" s="38" t="s">
        <v>0</v>
      </c>
      <c r="F188" s="112">
        <v>0</v>
      </c>
    </row>
    <row r="189" spans="1:6" ht="12.75" customHeight="1">
      <c r="A189" s="43" t="s">
        <v>590</v>
      </c>
      <c r="B189" s="16" t="s">
        <v>65</v>
      </c>
      <c r="C189" s="16"/>
      <c r="D189" s="73">
        <v>265</v>
      </c>
      <c r="E189" s="72" t="s">
        <v>0</v>
      </c>
      <c r="F189" s="60">
        <v>0</v>
      </c>
    </row>
    <row r="190" spans="1:6" ht="12.75" customHeight="1">
      <c r="A190" s="43" t="s">
        <v>591</v>
      </c>
      <c r="B190" s="16" t="s">
        <v>66</v>
      </c>
      <c r="C190" s="16"/>
      <c r="D190" s="72">
        <v>266</v>
      </c>
      <c r="E190" s="72" t="s">
        <v>0</v>
      </c>
      <c r="F190" s="60">
        <v>0</v>
      </c>
    </row>
    <row r="191" spans="1:6" ht="12.75" customHeight="1">
      <c r="A191" s="43" t="s">
        <v>592</v>
      </c>
      <c r="B191" s="16" t="s">
        <v>94</v>
      </c>
      <c r="C191" s="16"/>
      <c r="D191" s="73">
        <v>267</v>
      </c>
      <c r="E191" s="72" t="s">
        <v>0</v>
      </c>
      <c r="F191" s="60">
        <v>19</v>
      </c>
    </row>
    <row r="192" spans="1:6" ht="12.75" customHeight="1">
      <c r="A192" s="43" t="s">
        <v>593</v>
      </c>
      <c r="B192" s="21" t="s">
        <v>56</v>
      </c>
      <c r="C192" s="21"/>
      <c r="D192" s="72">
        <v>268</v>
      </c>
      <c r="E192" s="72" t="s">
        <v>328</v>
      </c>
      <c r="F192" s="76">
        <v>180</v>
      </c>
    </row>
    <row r="193" spans="1:6" ht="12.75" customHeight="1">
      <c r="A193" s="43" t="s">
        <v>594</v>
      </c>
      <c r="B193" s="15" t="s">
        <v>69</v>
      </c>
      <c r="C193" s="15"/>
      <c r="D193" s="73">
        <v>269</v>
      </c>
      <c r="E193" s="72" t="s">
        <v>328</v>
      </c>
      <c r="F193" s="76">
        <v>136.04</v>
      </c>
    </row>
    <row r="194" spans="1:6" ht="12.75" customHeight="1">
      <c r="A194" s="43" t="s">
        <v>595</v>
      </c>
      <c r="B194" s="21" t="s">
        <v>57</v>
      </c>
      <c r="C194" s="21"/>
      <c r="D194" s="72">
        <v>270</v>
      </c>
      <c r="E194" s="72" t="s">
        <v>328</v>
      </c>
      <c r="F194" s="76">
        <v>37.9</v>
      </c>
    </row>
    <row r="195" spans="1:6" ht="12.75" customHeight="1">
      <c r="A195" s="43" t="s">
        <v>596</v>
      </c>
      <c r="B195" s="21" t="s">
        <v>597</v>
      </c>
      <c r="C195" s="21"/>
      <c r="D195" s="73">
        <v>271</v>
      </c>
      <c r="E195" s="38" t="s">
        <v>7</v>
      </c>
      <c r="F195" s="77">
        <f>F159/366/F192*100</f>
        <v>24.19224347298118</v>
      </c>
    </row>
    <row r="196" spans="1:6" ht="12.75" customHeight="1">
      <c r="A196" s="43" t="s">
        <v>598</v>
      </c>
      <c r="B196" s="21" t="s">
        <v>599</v>
      </c>
      <c r="C196" s="21"/>
      <c r="D196" s="72">
        <v>272</v>
      </c>
      <c r="E196" s="38" t="s">
        <v>7</v>
      </c>
      <c r="F196" s="77">
        <f>F162/366/F194*100</f>
        <v>114.8971985524172</v>
      </c>
    </row>
    <row r="197" spans="1:6" ht="12.75" customHeight="1">
      <c r="A197" s="43" t="s">
        <v>600</v>
      </c>
      <c r="B197" s="21" t="s">
        <v>85</v>
      </c>
      <c r="C197" s="21"/>
      <c r="D197" s="73">
        <v>273</v>
      </c>
      <c r="E197" s="38" t="s">
        <v>601</v>
      </c>
      <c r="F197" s="53">
        <v>12121</v>
      </c>
    </row>
    <row r="198" spans="1:6" ht="12.75" customHeight="1">
      <c r="A198" s="43" t="s">
        <v>602</v>
      </c>
      <c r="B198" s="78" t="s">
        <v>70</v>
      </c>
      <c r="C198" s="79"/>
      <c r="D198" s="72">
        <v>274</v>
      </c>
      <c r="E198" s="38" t="s">
        <v>601</v>
      </c>
      <c r="F198" s="53">
        <v>5573</v>
      </c>
    </row>
    <row r="199" spans="1:6" ht="23.25" customHeight="1">
      <c r="A199" s="43" t="s">
        <v>603</v>
      </c>
      <c r="B199" s="17" t="s">
        <v>604</v>
      </c>
      <c r="C199" s="17"/>
      <c r="D199" s="73">
        <v>275</v>
      </c>
      <c r="E199" s="38" t="s">
        <v>404</v>
      </c>
      <c r="F199" s="57">
        <f>F198/F197</f>
        <v>0.45978054615955777</v>
      </c>
    </row>
    <row r="200" spans="1:6" ht="12.75" customHeight="1">
      <c r="A200" s="43" t="s">
        <v>605</v>
      </c>
      <c r="B200" s="17" t="s">
        <v>71</v>
      </c>
      <c r="C200" s="17"/>
      <c r="D200" s="72">
        <v>276</v>
      </c>
      <c r="E200" s="38" t="s">
        <v>601</v>
      </c>
      <c r="F200" s="53">
        <v>6364</v>
      </c>
    </row>
    <row r="201" spans="1:6" ht="26.25" customHeight="1">
      <c r="A201" s="43" t="s">
        <v>606</v>
      </c>
      <c r="B201" s="17" t="s">
        <v>607</v>
      </c>
      <c r="C201" s="17"/>
      <c r="D201" s="73">
        <v>277</v>
      </c>
      <c r="E201" s="38" t="s">
        <v>404</v>
      </c>
      <c r="F201" s="57">
        <f>F200/F197</f>
        <v>0.5250391881857932</v>
      </c>
    </row>
    <row r="202" spans="1:6" ht="12.75" customHeight="1">
      <c r="A202" s="80" t="s">
        <v>608</v>
      </c>
      <c r="B202" s="21" t="s">
        <v>80</v>
      </c>
      <c r="C202" s="21"/>
      <c r="D202" s="72">
        <v>278</v>
      </c>
      <c r="E202" s="38" t="s">
        <v>471</v>
      </c>
      <c r="F202" s="53">
        <v>18719.4</v>
      </c>
    </row>
    <row r="203" spans="1:6" ht="12.75" customHeight="1">
      <c r="A203" s="43" t="s">
        <v>609</v>
      </c>
      <c r="B203" s="21" t="s">
        <v>610</v>
      </c>
      <c r="C203" s="21"/>
      <c r="D203" s="73">
        <v>279</v>
      </c>
      <c r="E203" s="38" t="s">
        <v>404</v>
      </c>
      <c r="F203" s="57">
        <f>F197/F159</f>
        <v>0.7605166317916155</v>
      </c>
    </row>
    <row r="204" spans="1:6" ht="12.75" customHeight="1">
      <c r="A204" s="80" t="s">
        <v>611</v>
      </c>
      <c r="B204" s="21" t="s">
        <v>58</v>
      </c>
      <c r="C204" s="21"/>
      <c r="D204" s="72">
        <v>280</v>
      </c>
      <c r="E204" s="38" t="s">
        <v>471</v>
      </c>
      <c r="F204" s="53">
        <v>75589.5</v>
      </c>
    </row>
    <row r="205" spans="1:6" ht="12.75" customHeight="1">
      <c r="A205" s="43" t="s">
        <v>612</v>
      </c>
      <c r="B205" s="21" t="s">
        <v>613</v>
      </c>
      <c r="C205" s="21"/>
      <c r="D205" s="73">
        <v>281</v>
      </c>
      <c r="E205" s="38" t="s">
        <v>40</v>
      </c>
      <c r="F205" s="54">
        <f>F204/F172</f>
        <v>5.909446264257738</v>
      </c>
    </row>
    <row r="206" spans="1:6" ht="12.75" customHeight="1">
      <c r="A206" s="80" t="s">
        <v>614</v>
      </c>
      <c r="B206" s="21" t="s">
        <v>41</v>
      </c>
      <c r="C206" s="21"/>
      <c r="D206" s="72">
        <v>282</v>
      </c>
      <c r="E206" s="38" t="s">
        <v>471</v>
      </c>
      <c r="F206" s="49">
        <v>27018.8</v>
      </c>
    </row>
    <row r="207" spans="1:6" ht="12.75" customHeight="1">
      <c r="A207" s="43" t="s">
        <v>615</v>
      </c>
      <c r="B207" s="21" t="s">
        <v>616</v>
      </c>
      <c r="C207" s="21"/>
      <c r="D207" s="73">
        <v>283</v>
      </c>
      <c r="E207" s="38" t="s">
        <v>7</v>
      </c>
      <c r="F207" s="54">
        <f>F206/F204*100</f>
        <v>35.74411789997288</v>
      </c>
    </row>
    <row r="208" spans="1:6" ht="12.75" customHeight="1">
      <c r="A208" s="43" t="s">
        <v>617</v>
      </c>
      <c r="B208" s="21" t="s">
        <v>618</v>
      </c>
      <c r="C208" s="21"/>
      <c r="D208" s="72">
        <v>284</v>
      </c>
      <c r="E208" s="38" t="s">
        <v>7</v>
      </c>
      <c r="F208" s="54">
        <f>F202/F204*100</f>
        <v>24.76455063203223</v>
      </c>
    </row>
    <row r="209" spans="1:6" ht="12.75" customHeight="1">
      <c r="A209" s="80" t="s">
        <v>619</v>
      </c>
      <c r="B209" s="20" t="s">
        <v>42</v>
      </c>
      <c r="C209" s="20"/>
      <c r="D209" s="73">
        <v>285</v>
      </c>
      <c r="E209" s="38" t="s">
        <v>471</v>
      </c>
      <c r="F209" s="53">
        <v>2675</v>
      </c>
    </row>
    <row r="210" spans="1:6" ht="12.75" customHeight="1">
      <c r="A210" s="43" t="s">
        <v>620</v>
      </c>
      <c r="B210" s="21" t="s">
        <v>43</v>
      </c>
      <c r="C210" s="21"/>
      <c r="D210" s="72">
        <v>286</v>
      </c>
      <c r="E210" s="38" t="s">
        <v>471</v>
      </c>
      <c r="F210" s="53">
        <v>2238</v>
      </c>
    </row>
    <row r="211" spans="1:6" ht="12.75" customHeight="1">
      <c r="A211" s="43" t="s">
        <v>621</v>
      </c>
      <c r="B211" s="21" t="s">
        <v>622</v>
      </c>
      <c r="C211" s="21"/>
      <c r="D211" s="73">
        <v>287</v>
      </c>
      <c r="E211" s="38" t="s">
        <v>7</v>
      </c>
      <c r="F211" s="54">
        <f>F209/F204*100</f>
        <v>3.5388512954841613</v>
      </c>
    </row>
    <row r="212" spans="1:6" ht="12.75" customHeight="1">
      <c r="A212" s="43" t="s">
        <v>623</v>
      </c>
      <c r="B212" s="19" t="s">
        <v>624</v>
      </c>
      <c r="C212" s="19"/>
      <c r="D212" s="72">
        <v>288</v>
      </c>
      <c r="E212" s="81" t="s">
        <v>73</v>
      </c>
      <c r="F212" s="82">
        <f>F173/F127*1000000/366</f>
        <v>122.39693402673663</v>
      </c>
    </row>
    <row r="213" spans="1:6" ht="12.75" customHeight="1">
      <c r="A213" s="83"/>
      <c r="B213" s="84"/>
      <c r="C213" s="84"/>
      <c r="D213" s="85"/>
      <c r="E213" s="86"/>
      <c r="F213" s="87"/>
    </row>
    <row r="214" spans="1:6" ht="12.75" customHeight="1">
      <c r="A214" s="88"/>
      <c r="B214" s="18"/>
      <c r="C214" s="18"/>
      <c r="D214" s="89"/>
      <c r="E214" s="90"/>
      <c r="F214" s="90"/>
    </row>
    <row r="215" spans="1:6" ht="12.75" customHeight="1">
      <c r="A215" s="91"/>
      <c r="B215" s="92"/>
      <c r="C215" s="92"/>
      <c r="D215" s="89"/>
      <c r="E215" s="90"/>
      <c r="F215" s="90"/>
    </row>
    <row r="216" spans="1:6" ht="12.75" customHeight="1">
      <c r="A216" s="93"/>
      <c r="B216" s="90" t="s">
        <v>107</v>
      </c>
      <c r="C216" s="90"/>
      <c r="D216" s="89"/>
      <c r="E216" s="90"/>
      <c r="F216" s="90"/>
    </row>
    <row r="217" spans="1:6" ht="12.75" customHeight="1">
      <c r="A217" s="94"/>
      <c r="B217" s="28"/>
      <c r="C217" s="28"/>
      <c r="D217" s="85"/>
      <c r="E217" s="90"/>
      <c r="F217" s="90"/>
    </row>
    <row r="218" spans="1:6" ht="12.75" customHeight="1">
      <c r="A218" s="93"/>
      <c r="B218" s="23" t="s">
        <v>87</v>
      </c>
      <c r="C218" s="23"/>
      <c r="D218" s="22">
        <v>1274</v>
      </c>
      <c r="E218" s="22"/>
      <c r="F218" s="96"/>
    </row>
    <row r="219" spans="1:6" ht="12.75" customHeight="1">
      <c r="A219" s="93"/>
      <c r="B219" s="23" t="s">
        <v>88</v>
      </c>
      <c r="C219" s="23"/>
      <c r="D219" s="22">
        <v>77955</v>
      </c>
      <c r="E219" s="22"/>
      <c r="F219" s="96"/>
    </row>
    <row r="220" spans="1:6" ht="12.75" customHeight="1">
      <c r="A220" s="93"/>
      <c r="B220" s="23" t="s">
        <v>89</v>
      </c>
      <c r="C220" s="23"/>
      <c r="D220" s="22">
        <v>17978</v>
      </c>
      <c r="E220" s="22"/>
      <c r="F220" s="96"/>
    </row>
    <row r="221" spans="1:6" ht="12.75" customHeight="1">
      <c r="A221" s="93"/>
      <c r="B221" s="23" t="s">
        <v>90</v>
      </c>
      <c r="C221" s="23"/>
      <c r="D221" s="22">
        <v>155</v>
      </c>
      <c r="E221" s="22"/>
      <c r="F221" s="96"/>
    </row>
    <row r="222" spans="1:6" ht="12.75" customHeight="1">
      <c r="A222" s="93"/>
      <c r="B222" s="23" t="s">
        <v>91</v>
      </c>
      <c r="C222" s="23"/>
      <c r="D222" s="22">
        <v>60387</v>
      </c>
      <c r="E222" s="22"/>
      <c r="F222" s="96"/>
    </row>
    <row r="223" spans="1:6" ht="12.75" customHeight="1">
      <c r="A223" s="93"/>
      <c r="B223" s="23" t="s">
        <v>92</v>
      </c>
      <c r="C223" s="23"/>
      <c r="D223" s="22">
        <v>13027</v>
      </c>
      <c r="E223" s="22"/>
      <c r="F223" s="96"/>
    </row>
    <row r="224" spans="1:6" ht="12.75" customHeight="1">
      <c r="A224" s="93"/>
      <c r="B224" s="90"/>
      <c r="C224" s="90"/>
      <c r="D224" s="89"/>
      <c r="E224" s="90"/>
      <c r="F224" s="90"/>
    </row>
    <row r="225" spans="1:6" ht="12.75" customHeight="1">
      <c r="A225" s="94" t="s">
        <v>625</v>
      </c>
      <c r="B225" s="28" t="s">
        <v>626</v>
      </c>
      <c r="C225" s="28"/>
      <c r="D225" s="85"/>
      <c r="E225" s="90"/>
      <c r="F225" s="90"/>
    </row>
    <row r="226" spans="1:6" ht="12.75" customHeight="1">
      <c r="A226" s="94"/>
      <c r="B226" s="95"/>
      <c r="C226" s="85"/>
      <c r="D226" s="97"/>
      <c r="E226" s="90"/>
      <c r="F226" s="90"/>
    </row>
    <row r="227" spans="1:6" ht="12.75" customHeight="1">
      <c r="A227" s="94">
        <v>1</v>
      </c>
      <c r="B227" s="98" t="s">
        <v>114</v>
      </c>
      <c r="C227" s="99" t="s">
        <v>115</v>
      </c>
      <c r="D227" s="100">
        <v>207562</v>
      </c>
      <c r="E227" s="90"/>
      <c r="F227" s="90"/>
    </row>
    <row r="228" spans="1:6" ht="12.75" customHeight="1">
      <c r="A228" s="94" t="s">
        <v>116</v>
      </c>
      <c r="B228" s="98" t="s">
        <v>117</v>
      </c>
      <c r="C228" s="99" t="s">
        <v>115</v>
      </c>
      <c r="D228" s="100">
        <v>7223</v>
      </c>
      <c r="E228" s="90"/>
      <c r="F228" s="90"/>
    </row>
    <row r="229" spans="1:6" ht="12.75" customHeight="1">
      <c r="A229" s="94" t="s">
        <v>118</v>
      </c>
      <c r="B229" s="98" t="s">
        <v>119</v>
      </c>
      <c r="C229" s="99" t="s">
        <v>115</v>
      </c>
      <c r="D229" s="100">
        <v>56</v>
      </c>
      <c r="E229" s="90"/>
      <c r="F229" s="90"/>
    </row>
    <row r="230" spans="1:6" ht="12.75" customHeight="1">
      <c r="A230" s="94" t="s">
        <v>120</v>
      </c>
      <c r="B230" s="98" t="s">
        <v>121</v>
      </c>
      <c r="C230" s="99" t="s">
        <v>115</v>
      </c>
      <c r="D230" s="100">
        <v>11</v>
      </c>
      <c r="E230" s="90"/>
      <c r="F230" s="90"/>
    </row>
    <row r="231" spans="1:6" ht="12.75" customHeight="1">
      <c r="A231" s="94" t="s">
        <v>122</v>
      </c>
      <c r="B231" s="98" t="s">
        <v>123</v>
      </c>
      <c r="C231" s="99" t="s">
        <v>115</v>
      </c>
      <c r="D231" s="100">
        <v>583</v>
      </c>
      <c r="E231" s="90"/>
      <c r="F231" s="90"/>
    </row>
    <row r="232" spans="1:6" ht="12.75" customHeight="1">
      <c r="A232" s="94" t="s">
        <v>124</v>
      </c>
      <c r="B232" s="98" t="s">
        <v>125</v>
      </c>
      <c r="C232" s="99" t="s">
        <v>115</v>
      </c>
      <c r="D232" s="100">
        <v>11</v>
      </c>
      <c r="E232" s="90"/>
      <c r="F232" s="90"/>
    </row>
    <row r="233" spans="1:6" ht="12.75" customHeight="1">
      <c r="A233" s="94" t="s">
        <v>126</v>
      </c>
      <c r="B233" s="98" t="s">
        <v>127</v>
      </c>
      <c r="C233" s="99" t="s">
        <v>115</v>
      </c>
      <c r="D233" s="100">
        <v>767</v>
      </c>
      <c r="E233" s="90"/>
      <c r="F233" s="90"/>
    </row>
    <row r="234" spans="1:6" ht="12.75" customHeight="1">
      <c r="A234" s="94" t="s">
        <v>128</v>
      </c>
      <c r="B234" s="98" t="s">
        <v>129</v>
      </c>
      <c r="C234" s="99" t="s">
        <v>115</v>
      </c>
      <c r="D234" s="100">
        <v>38</v>
      </c>
      <c r="E234" s="90"/>
      <c r="F234" s="90"/>
    </row>
    <row r="235" spans="1:6" ht="12.75" customHeight="1">
      <c r="A235" s="94" t="s">
        <v>130</v>
      </c>
      <c r="B235" s="98" t="s">
        <v>131</v>
      </c>
      <c r="C235" s="99" t="s">
        <v>115</v>
      </c>
      <c r="D235" s="100">
        <v>2124</v>
      </c>
      <c r="E235" s="90"/>
      <c r="F235" s="90"/>
    </row>
    <row r="236" spans="1:6" ht="12.75" customHeight="1">
      <c r="A236" s="94" t="s">
        <v>132</v>
      </c>
      <c r="B236" s="98" t="s">
        <v>133</v>
      </c>
      <c r="C236" s="99" t="s">
        <v>115</v>
      </c>
      <c r="D236" s="100">
        <v>628</v>
      </c>
      <c r="E236" s="90"/>
      <c r="F236" s="90"/>
    </row>
    <row r="237" spans="1:6" ht="12.75" customHeight="1">
      <c r="A237" s="94" t="s">
        <v>134</v>
      </c>
      <c r="B237" s="98" t="s">
        <v>135</v>
      </c>
      <c r="C237" s="99" t="s">
        <v>115</v>
      </c>
      <c r="D237" s="100">
        <v>95</v>
      </c>
      <c r="E237" s="90"/>
      <c r="F237" s="90"/>
    </row>
    <row r="238" spans="1:6" ht="12.75" customHeight="1">
      <c r="A238" s="94" t="s">
        <v>136</v>
      </c>
      <c r="B238" s="98" t="s">
        <v>137</v>
      </c>
      <c r="C238" s="99" t="s">
        <v>115</v>
      </c>
      <c r="D238" s="100">
        <v>388</v>
      </c>
      <c r="E238" s="90"/>
      <c r="F238" s="90"/>
    </row>
    <row r="239" spans="1:6" ht="12.75" customHeight="1">
      <c r="A239" s="94" t="s">
        <v>138</v>
      </c>
      <c r="B239" s="98" t="s">
        <v>139</v>
      </c>
      <c r="C239" s="99" t="s">
        <v>115</v>
      </c>
      <c r="D239" s="100">
        <v>371</v>
      </c>
      <c r="E239" s="90"/>
      <c r="F239" s="90"/>
    </row>
    <row r="240" spans="1:6" ht="12.75" customHeight="1">
      <c r="A240" s="94" t="s">
        <v>140</v>
      </c>
      <c r="B240" s="98" t="s">
        <v>141</v>
      </c>
      <c r="C240" s="99" t="s">
        <v>115</v>
      </c>
      <c r="D240" s="100">
        <v>197</v>
      </c>
      <c r="E240" s="90"/>
      <c r="F240" s="90"/>
    </row>
    <row r="241" spans="1:6" ht="12.75" customHeight="1">
      <c r="A241" s="94" t="s">
        <v>142</v>
      </c>
      <c r="B241" s="98" t="s">
        <v>143</v>
      </c>
      <c r="C241" s="99" t="s">
        <v>115</v>
      </c>
      <c r="D241" s="100">
        <v>333</v>
      </c>
      <c r="E241" s="90"/>
      <c r="F241" s="90"/>
    </row>
    <row r="242" spans="1:6" ht="12.75" customHeight="1">
      <c r="A242" s="94" t="s">
        <v>144</v>
      </c>
      <c r="B242" s="98" t="s">
        <v>145</v>
      </c>
      <c r="C242" s="99" t="s">
        <v>115</v>
      </c>
      <c r="D242" s="100">
        <v>591</v>
      </c>
      <c r="E242" s="90"/>
      <c r="F242" s="90"/>
    </row>
    <row r="243" spans="1:6" ht="12.75" customHeight="1">
      <c r="A243" s="94" t="s">
        <v>146</v>
      </c>
      <c r="B243" s="98" t="s">
        <v>147</v>
      </c>
      <c r="C243" s="99" t="s">
        <v>115</v>
      </c>
      <c r="D243" s="100">
        <v>1833</v>
      </c>
      <c r="E243" s="90"/>
      <c r="F243" s="90"/>
    </row>
    <row r="244" spans="1:6" ht="12.75" customHeight="1">
      <c r="A244" s="94" t="s">
        <v>148</v>
      </c>
      <c r="B244" s="98" t="s">
        <v>149</v>
      </c>
      <c r="C244" s="99" t="s">
        <v>115</v>
      </c>
      <c r="D244" s="100">
        <v>712</v>
      </c>
      <c r="E244" s="90"/>
      <c r="F244" s="90"/>
    </row>
    <row r="245" spans="1:6" ht="12.75" customHeight="1">
      <c r="A245" s="94" t="s">
        <v>150</v>
      </c>
      <c r="B245" s="98" t="s">
        <v>151</v>
      </c>
      <c r="C245" s="99" t="s">
        <v>115</v>
      </c>
      <c r="D245" s="100">
        <v>186</v>
      </c>
      <c r="E245" s="90"/>
      <c r="F245" s="90"/>
    </row>
    <row r="246" spans="1:6" ht="12.75" customHeight="1">
      <c r="A246" s="94" t="s">
        <v>152</v>
      </c>
      <c r="B246" s="98" t="s">
        <v>153</v>
      </c>
      <c r="C246" s="99" t="s">
        <v>115</v>
      </c>
      <c r="D246" s="100">
        <v>1382</v>
      </c>
      <c r="E246" s="90"/>
      <c r="F246" s="90"/>
    </row>
    <row r="247" spans="1:6" ht="12.75" customHeight="1">
      <c r="A247" s="94" t="s">
        <v>154</v>
      </c>
      <c r="B247" s="98" t="s">
        <v>155</v>
      </c>
      <c r="C247" s="99" t="s">
        <v>115</v>
      </c>
      <c r="D247" s="100">
        <v>4611</v>
      </c>
      <c r="E247" s="90"/>
      <c r="F247" s="90"/>
    </row>
    <row r="248" spans="1:6" ht="12.75" customHeight="1">
      <c r="A248" s="94" t="s">
        <v>156</v>
      </c>
      <c r="B248" s="98" t="s">
        <v>157</v>
      </c>
      <c r="C248" s="99" t="s">
        <v>115</v>
      </c>
      <c r="D248" s="100">
        <v>302</v>
      </c>
      <c r="E248" s="90"/>
      <c r="F248" s="90"/>
    </row>
    <row r="249" spans="1:6" ht="12.75" customHeight="1">
      <c r="A249" s="94" t="s">
        <v>158</v>
      </c>
      <c r="B249" s="98" t="s">
        <v>159</v>
      </c>
      <c r="C249" s="99" t="s">
        <v>115</v>
      </c>
      <c r="D249" s="100">
        <v>640</v>
      </c>
      <c r="E249" s="90"/>
      <c r="F249" s="90"/>
    </row>
    <row r="250" spans="1:6" ht="12.75" customHeight="1">
      <c r="A250" s="94" t="s">
        <v>160</v>
      </c>
      <c r="B250" s="98" t="s">
        <v>161</v>
      </c>
      <c r="C250" s="99" t="s">
        <v>115</v>
      </c>
      <c r="D250" s="100">
        <v>446</v>
      </c>
      <c r="E250" s="90"/>
      <c r="F250" s="90"/>
    </row>
    <row r="251" spans="1:6" ht="12.75" customHeight="1">
      <c r="A251" s="94" t="s">
        <v>162</v>
      </c>
      <c r="B251" s="98" t="s">
        <v>163</v>
      </c>
      <c r="C251" s="99" t="s">
        <v>115</v>
      </c>
      <c r="D251" s="100">
        <v>542</v>
      </c>
      <c r="E251" s="90"/>
      <c r="F251" s="90"/>
    </row>
    <row r="252" spans="1:6" ht="12.75" customHeight="1">
      <c r="A252" s="94" t="s">
        <v>164</v>
      </c>
      <c r="B252" s="98" t="s">
        <v>165</v>
      </c>
      <c r="C252" s="99" t="s">
        <v>115</v>
      </c>
      <c r="D252" s="100">
        <v>199</v>
      </c>
      <c r="E252" s="90"/>
      <c r="F252" s="90"/>
    </row>
    <row r="253" spans="1:6" ht="12.75" customHeight="1">
      <c r="A253" s="94" t="s">
        <v>166</v>
      </c>
      <c r="B253" s="98" t="s">
        <v>167</v>
      </c>
      <c r="C253" s="99" t="s">
        <v>115</v>
      </c>
      <c r="D253" s="100">
        <v>453</v>
      </c>
      <c r="E253" s="90"/>
      <c r="F253" s="90"/>
    </row>
    <row r="254" spans="1:6" ht="12.75" customHeight="1">
      <c r="A254" s="94" t="s">
        <v>168</v>
      </c>
      <c r="B254" s="98" t="s">
        <v>169</v>
      </c>
      <c r="C254" s="99" t="s">
        <v>115</v>
      </c>
      <c r="D254" s="100">
        <v>1418</v>
      </c>
      <c r="E254" s="90"/>
      <c r="F254" s="90"/>
    </row>
    <row r="255" spans="1:6" ht="12.75" customHeight="1">
      <c r="A255" s="94" t="s">
        <v>170</v>
      </c>
      <c r="B255" s="98" t="s">
        <v>171</v>
      </c>
      <c r="C255" s="99" t="s">
        <v>115</v>
      </c>
      <c r="D255" s="100">
        <v>377</v>
      </c>
      <c r="E255" s="90"/>
      <c r="F255" s="90"/>
    </row>
    <row r="256" spans="1:6" ht="12.75" customHeight="1">
      <c r="A256" s="94" t="s">
        <v>172</v>
      </c>
      <c r="B256" s="98" t="s">
        <v>173</v>
      </c>
      <c r="C256" s="99" t="s">
        <v>115</v>
      </c>
      <c r="D256" s="100">
        <v>454</v>
      </c>
      <c r="E256" s="90"/>
      <c r="F256" s="90"/>
    </row>
    <row r="257" spans="1:6" ht="12.75" customHeight="1">
      <c r="A257" s="94" t="s">
        <v>174</v>
      </c>
      <c r="B257" s="98" t="s">
        <v>175</v>
      </c>
      <c r="C257" s="99" t="s">
        <v>115</v>
      </c>
      <c r="D257" s="100">
        <v>379</v>
      </c>
      <c r="E257" s="90"/>
      <c r="F257" s="90"/>
    </row>
    <row r="258" spans="1:6" ht="12.75" customHeight="1">
      <c r="A258" s="94" t="s">
        <v>176</v>
      </c>
      <c r="B258" s="98" t="s">
        <v>177</v>
      </c>
      <c r="C258" s="99" t="s">
        <v>115</v>
      </c>
      <c r="D258" s="100">
        <v>514</v>
      </c>
      <c r="E258" s="90"/>
      <c r="F258" s="90"/>
    </row>
    <row r="259" spans="1:6" ht="12.75" customHeight="1">
      <c r="A259" s="94" t="s">
        <v>178</v>
      </c>
      <c r="B259" s="98" t="s">
        <v>179</v>
      </c>
      <c r="C259" s="99" t="s">
        <v>115</v>
      </c>
      <c r="D259" s="100">
        <v>366</v>
      </c>
      <c r="E259" s="90"/>
      <c r="F259" s="90"/>
    </row>
    <row r="260" spans="1:6" ht="12.75" customHeight="1">
      <c r="A260" s="94" t="s">
        <v>627</v>
      </c>
      <c r="B260" s="98" t="s">
        <v>628</v>
      </c>
      <c r="C260" s="99" t="s">
        <v>115</v>
      </c>
      <c r="D260" s="100">
        <v>507</v>
      </c>
      <c r="E260" s="90"/>
      <c r="F260" s="90"/>
    </row>
    <row r="261" spans="1:6" ht="12.75" customHeight="1">
      <c r="A261" s="94" t="s">
        <v>629</v>
      </c>
      <c r="B261" s="99" t="s">
        <v>630</v>
      </c>
      <c r="C261" s="99" t="s">
        <v>115</v>
      </c>
      <c r="D261" s="101">
        <v>1046</v>
      </c>
      <c r="E261" s="90"/>
      <c r="F261" s="90"/>
    </row>
    <row r="262" spans="1:6" ht="12.75" customHeight="1">
      <c r="A262" s="94"/>
      <c r="B262" s="99"/>
      <c r="C262" s="101"/>
      <c r="D262" s="102"/>
      <c r="E262" s="90"/>
      <c r="F262" s="90"/>
    </row>
    <row r="263" spans="1:6" ht="12.75" customHeight="1">
      <c r="A263" s="94"/>
      <c r="B263" s="99"/>
      <c r="C263" s="101"/>
      <c r="D263" s="102"/>
      <c r="E263" s="90"/>
      <c r="F263" s="90"/>
    </row>
    <row r="264" spans="1:6" ht="12.75" customHeight="1">
      <c r="A264" s="103" t="s">
        <v>631</v>
      </c>
      <c r="B264" s="28" t="s">
        <v>632</v>
      </c>
      <c r="C264" s="28"/>
      <c r="D264" s="85"/>
      <c r="E264" s="90"/>
      <c r="F264" s="90"/>
    </row>
    <row r="265" spans="1:6" ht="12.75" customHeight="1">
      <c r="A265" s="94"/>
      <c r="B265" s="99"/>
      <c r="C265" s="102"/>
      <c r="D265" s="102"/>
      <c r="E265" s="90"/>
      <c r="F265" s="90"/>
    </row>
    <row r="266" spans="1:6" ht="12.75" customHeight="1">
      <c r="A266" s="94">
        <v>1</v>
      </c>
      <c r="B266" s="98" t="s">
        <v>114</v>
      </c>
      <c r="C266" s="99" t="s">
        <v>115</v>
      </c>
      <c r="D266" s="100">
        <v>188866</v>
      </c>
      <c r="E266" s="90"/>
      <c r="F266" s="90"/>
    </row>
    <row r="267" spans="1:6" ht="12.75" customHeight="1">
      <c r="A267" s="94" t="s">
        <v>116</v>
      </c>
      <c r="B267" s="98" t="s">
        <v>117</v>
      </c>
      <c r="C267" s="99" t="s">
        <v>115</v>
      </c>
      <c r="D267" s="100">
        <v>5123</v>
      </c>
      <c r="E267" s="90"/>
      <c r="F267" s="90"/>
    </row>
    <row r="268" spans="1:6" ht="12.75" customHeight="1">
      <c r="A268" s="94" t="s">
        <v>118</v>
      </c>
      <c r="B268" s="98" t="s">
        <v>180</v>
      </c>
      <c r="C268" s="99" t="s">
        <v>115</v>
      </c>
      <c r="D268" s="100">
        <v>0</v>
      </c>
      <c r="E268" s="90"/>
      <c r="F268" s="90"/>
    </row>
    <row r="269" spans="1:6" ht="12.75" customHeight="1">
      <c r="A269" s="94" t="s">
        <v>120</v>
      </c>
      <c r="B269" s="98" t="s">
        <v>181</v>
      </c>
      <c r="C269" s="99" t="s">
        <v>115</v>
      </c>
      <c r="D269" s="100">
        <v>0</v>
      </c>
      <c r="E269" s="90"/>
      <c r="F269" s="90"/>
    </row>
    <row r="270" spans="1:6" ht="12.75" customHeight="1">
      <c r="A270" s="94" t="s">
        <v>122</v>
      </c>
      <c r="B270" s="98" t="s">
        <v>123</v>
      </c>
      <c r="C270" s="99" t="s">
        <v>115</v>
      </c>
      <c r="D270" s="100">
        <v>0</v>
      </c>
      <c r="E270" s="90"/>
      <c r="F270" s="90"/>
    </row>
    <row r="271" spans="1:6" ht="12.75" customHeight="1">
      <c r="A271" s="94" t="s">
        <v>124</v>
      </c>
      <c r="B271" s="98" t="s">
        <v>125</v>
      </c>
      <c r="C271" s="99" t="s">
        <v>115</v>
      </c>
      <c r="D271" s="100">
        <v>0</v>
      </c>
      <c r="E271" s="90"/>
      <c r="F271" s="90"/>
    </row>
    <row r="272" spans="1:6" ht="12.75" customHeight="1">
      <c r="A272" s="94" t="s">
        <v>126</v>
      </c>
      <c r="B272" s="98" t="s">
        <v>182</v>
      </c>
      <c r="C272" s="99" t="s">
        <v>115</v>
      </c>
      <c r="D272" s="100">
        <v>0</v>
      </c>
      <c r="E272" s="90"/>
      <c r="F272" s="90"/>
    </row>
    <row r="273" spans="1:6" ht="12.75" customHeight="1">
      <c r="A273" s="94" t="s">
        <v>128</v>
      </c>
      <c r="B273" s="98" t="s">
        <v>183</v>
      </c>
      <c r="C273" s="99" t="s">
        <v>115</v>
      </c>
      <c r="D273" s="100">
        <v>0</v>
      </c>
      <c r="E273" s="90"/>
      <c r="F273" s="90"/>
    </row>
    <row r="274" spans="1:6" ht="12.75" customHeight="1">
      <c r="A274" s="94" t="s">
        <v>128</v>
      </c>
      <c r="B274" s="98" t="s">
        <v>184</v>
      </c>
      <c r="C274" s="99" t="s">
        <v>115</v>
      </c>
      <c r="D274" s="100">
        <v>0</v>
      </c>
      <c r="E274" s="90"/>
      <c r="F274" s="90"/>
    </row>
    <row r="275" spans="1:6" ht="12.75" customHeight="1">
      <c r="A275" s="94" t="s">
        <v>132</v>
      </c>
      <c r="B275" s="98" t="s">
        <v>185</v>
      </c>
      <c r="C275" s="99" t="s">
        <v>115</v>
      </c>
      <c r="D275" s="100">
        <v>164</v>
      </c>
      <c r="E275" s="90"/>
      <c r="F275" s="90"/>
    </row>
    <row r="276" spans="1:6" ht="12.75" customHeight="1">
      <c r="A276" s="94" t="s">
        <v>134</v>
      </c>
      <c r="B276" s="98" t="s">
        <v>186</v>
      </c>
      <c r="C276" s="99" t="s">
        <v>115</v>
      </c>
      <c r="D276" s="100">
        <v>95</v>
      </c>
      <c r="E276" s="90"/>
      <c r="F276" s="90"/>
    </row>
    <row r="277" spans="1:6" ht="12.75" customHeight="1">
      <c r="A277" s="94" t="s">
        <v>136</v>
      </c>
      <c r="B277" s="98" t="s">
        <v>137</v>
      </c>
      <c r="C277" s="99" t="s">
        <v>115</v>
      </c>
      <c r="D277" s="100">
        <v>0</v>
      </c>
      <c r="E277" s="90"/>
      <c r="F277" s="90"/>
    </row>
    <row r="278" spans="1:6" ht="12.75" customHeight="1">
      <c r="A278" s="94" t="s">
        <v>138</v>
      </c>
      <c r="B278" s="98" t="s">
        <v>187</v>
      </c>
      <c r="C278" s="99" t="s">
        <v>115</v>
      </c>
      <c r="D278" s="100">
        <v>274</v>
      </c>
      <c r="E278" s="90"/>
      <c r="F278" s="90"/>
    </row>
    <row r="279" spans="1:6" ht="12.75" customHeight="1">
      <c r="A279" s="94" t="s">
        <v>140</v>
      </c>
      <c r="B279" s="98" t="s">
        <v>188</v>
      </c>
      <c r="C279" s="99" t="s">
        <v>115</v>
      </c>
      <c r="D279" s="100">
        <v>0</v>
      </c>
      <c r="E279" s="90"/>
      <c r="F279" s="90"/>
    </row>
    <row r="280" spans="1:6" ht="12.75" customHeight="1">
      <c r="A280" s="94" t="s">
        <v>142</v>
      </c>
      <c r="B280" s="98" t="s">
        <v>139</v>
      </c>
      <c r="C280" s="99" t="s">
        <v>115</v>
      </c>
      <c r="D280" s="100">
        <v>270</v>
      </c>
      <c r="E280" s="90"/>
      <c r="F280" s="90"/>
    </row>
    <row r="281" spans="1:6" ht="12.75" customHeight="1">
      <c r="A281" s="94" t="s">
        <v>144</v>
      </c>
      <c r="B281" s="98" t="s">
        <v>145</v>
      </c>
      <c r="C281" s="99" t="s">
        <v>115</v>
      </c>
      <c r="D281" s="100">
        <v>0</v>
      </c>
      <c r="E281" s="90"/>
      <c r="F281" s="90"/>
    </row>
    <row r="282" spans="1:6" ht="12.75" customHeight="1">
      <c r="A282" s="94" t="s">
        <v>146</v>
      </c>
      <c r="B282" s="98" t="s">
        <v>189</v>
      </c>
      <c r="C282" s="99" t="s">
        <v>115</v>
      </c>
      <c r="D282" s="100">
        <v>0</v>
      </c>
      <c r="E282" s="90"/>
      <c r="F282" s="90"/>
    </row>
    <row r="283" spans="1:6" ht="12.75" customHeight="1">
      <c r="A283" s="94" t="s">
        <v>148</v>
      </c>
      <c r="B283" s="98" t="s">
        <v>190</v>
      </c>
      <c r="C283" s="99" t="s">
        <v>115</v>
      </c>
      <c r="D283" s="100">
        <v>0</v>
      </c>
      <c r="E283" s="90"/>
      <c r="F283" s="90"/>
    </row>
    <row r="284" spans="1:6" ht="12.75" customHeight="1">
      <c r="A284" s="94" t="s">
        <v>150</v>
      </c>
      <c r="B284" s="98" t="s">
        <v>191</v>
      </c>
      <c r="C284" s="99" t="s">
        <v>115</v>
      </c>
      <c r="D284" s="100">
        <v>0</v>
      </c>
      <c r="E284" s="90"/>
      <c r="F284" s="90"/>
    </row>
    <row r="285" spans="1:6" ht="12.75" customHeight="1">
      <c r="A285" s="94" t="s">
        <v>152</v>
      </c>
      <c r="B285" s="98" t="s">
        <v>192</v>
      </c>
      <c r="C285" s="99" t="s">
        <v>115</v>
      </c>
      <c r="D285" s="100">
        <v>0</v>
      </c>
      <c r="E285" s="90"/>
      <c r="F285" s="90"/>
    </row>
    <row r="286" spans="1:6" ht="12.75" customHeight="1">
      <c r="A286" s="94" t="s">
        <v>154</v>
      </c>
      <c r="B286" s="98" t="s">
        <v>193</v>
      </c>
      <c r="C286" s="99" t="s">
        <v>115</v>
      </c>
      <c r="D286" s="100">
        <v>1799</v>
      </c>
      <c r="E286" s="90"/>
      <c r="F286" s="90"/>
    </row>
    <row r="287" spans="1:6" ht="12.75" customHeight="1">
      <c r="A287" s="94" t="s">
        <v>156</v>
      </c>
      <c r="B287" s="98" t="s">
        <v>194</v>
      </c>
      <c r="C287" s="99" t="s">
        <v>115</v>
      </c>
      <c r="D287" s="100">
        <v>0</v>
      </c>
      <c r="E287" s="90"/>
      <c r="F287" s="90"/>
    </row>
    <row r="288" spans="1:6" ht="12.75" customHeight="1">
      <c r="A288" s="94" t="s">
        <v>158</v>
      </c>
      <c r="B288" s="98" t="s">
        <v>195</v>
      </c>
      <c r="C288" s="99" t="s">
        <v>115</v>
      </c>
      <c r="D288" s="100">
        <v>0</v>
      </c>
      <c r="E288" s="90"/>
      <c r="F288" s="90"/>
    </row>
    <row r="289" spans="1:6" ht="12.75" customHeight="1">
      <c r="A289" s="94" t="s">
        <v>160</v>
      </c>
      <c r="B289" s="98" t="s">
        <v>196</v>
      </c>
      <c r="C289" s="99" t="s">
        <v>115</v>
      </c>
      <c r="D289" s="100">
        <v>0</v>
      </c>
      <c r="E289" s="90"/>
      <c r="F289" s="90"/>
    </row>
    <row r="290" spans="1:6" ht="12.75" customHeight="1">
      <c r="A290" s="94" t="s">
        <v>162</v>
      </c>
      <c r="B290" s="98" t="s">
        <v>197</v>
      </c>
      <c r="C290" s="99" t="s">
        <v>115</v>
      </c>
      <c r="D290" s="100">
        <v>0</v>
      </c>
      <c r="E290" s="90"/>
      <c r="F290" s="90"/>
    </row>
    <row r="291" spans="1:6" ht="12.75" customHeight="1">
      <c r="A291" s="94" t="s">
        <v>164</v>
      </c>
      <c r="B291" s="98" t="s">
        <v>198</v>
      </c>
      <c r="C291" s="99" t="s">
        <v>115</v>
      </c>
      <c r="D291" s="100">
        <v>0</v>
      </c>
      <c r="E291" s="90"/>
      <c r="F291" s="90"/>
    </row>
    <row r="292" spans="1:6" ht="12.75" customHeight="1">
      <c r="A292" s="94" t="s">
        <v>166</v>
      </c>
      <c r="B292" s="98" t="s">
        <v>199</v>
      </c>
      <c r="C292" s="99" t="s">
        <v>115</v>
      </c>
      <c r="D292" s="100">
        <v>0</v>
      </c>
      <c r="E292" s="90"/>
      <c r="F292" s="90"/>
    </row>
    <row r="293" spans="1:6" ht="12.75" customHeight="1">
      <c r="A293" s="94" t="s">
        <v>168</v>
      </c>
      <c r="B293" s="98" t="s">
        <v>200</v>
      </c>
      <c r="C293" s="99" t="s">
        <v>115</v>
      </c>
      <c r="D293" s="100">
        <v>0</v>
      </c>
      <c r="E293" s="90"/>
      <c r="F293" s="90"/>
    </row>
    <row r="294" spans="1:6" ht="12.75" customHeight="1">
      <c r="A294" s="94" t="s">
        <v>170</v>
      </c>
      <c r="B294" s="98" t="s">
        <v>201</v>
      </c>
      <c r="C294" s="99" t="s">
        <v>115</v>
      </c>
      <c r="D294" s="100">
        <v>0</v>
      </c>
      <c r="E294" s="90"/>
      <c r="F294" s="90"/>
    </row>
    <row r="295" spans="1:6" ht="12.75" customHeight="1">
      <c r="A295" s="94" t="s">
        <v>172</v>
      </c>
      <c r="B295" s="98" t="s">
        <v>202</v>
      </c>
      <c r="C295" s="99" t="s">
        <v>115</v>
      </c>
      <c r="D295" s="100">
        <v>0</v>
      </c>
      <c r="E295" s="90"/>
      <c r="F295" s="90"/>
    </row>
    <row r="296" spans="1:6" ht="12.75" customHeight="1">
      <c r="A296" s="94" t="s">
        <v>174</v>
      </c>
      <c r="B296" s="98" t="s">
        <v>203</v>
      </c>
      <c r="C296" s="99" t="s">
        <v>115</v>
      </c>
      <c r="D296" s="100">
        <v>0</v>
      </c>
      <c r="E296" s="90"/>
      <c r="F296" s="90"/>
    </row>
    <row r="297" spans="1:6" ht="12.75" customHeight="1">
      <c r="A297" s="94" t="s">
        <v>176</v>
      </c>
      <c r="B297" s="98" t="s">
        <v>204</v>
      </c>
      <c r="C297" s="99" t="s">
        <v>115</v>
      </c>
      <c r="D297" s="100">
        <v>0</v>
      </c>
      <c r="E297" s="90"/>
      <c r="F297" s="90"/>
    </row>
    <row r="298" spans="1:6" ht="12.75" customHeight="1">
      <c r="A298" s="94" t="s">
        <v>178</v>
      </c>
      <c r="B298" s="98" t="s">
        <v>205</v>
      </c>
      <c r="C298" s="99" t="s">
        <v>115</v>
      </c>
      <c r="D298" s="100">
        <v>0</v>
      </c>
      <c r="E298" s="90"/>
      <c r="F298" s="90"/>
    </row>
    <row r="299" spans="1:6" ht="12.75" customHeight="1">
      <c r="A299" s="94"/>
      <c r="B299" s="99"/>
      <c r="C299" s="102"/>
      <c r="D299" s="102"/>
      <c r="E299" s="90"/>
      <c r="F299" s="90"/>
    </row>
    <row r="300" spans="1:6" ht="12.75" customHeight="1">
      <c r="A300" s="94"/>
      <c r="B300" s="99"/>
      <c r="C300" s="98"/>
      <c r="D300" s="102"/>
      <c r="E300" s="90"/>
      <c r="F300" s="90"/>
    </row>
    <row r="301" spans="1:8" ht="14.25">
      <c r="A301" s="105" t="s">
        <v>207</v>
      </c>
      <c r="B301" s="105"/>
      <c r="C301" s="111"/>
      <c r="D301" s="105"/>
      <c r="E301" s="104"/>
      <c r="F301" s="106" t="s">
        <v>208</v>
      </c>
      <c r="G301" s="106"/>
      <c r="H301" s="106"/>
    </row>
    <row r="302" spans="2:7" ht="14.25" customHeight="1">
      <c r="B302" s="110"/>
      <c r="C302" s="37" t="s">
        <v>633</v>
      </c>
      <c r="D302" s="110"/>
      <c r="E302" s="108"/>
      <c r="F302" s="108"/>
      <c r="G302" s="104"/>
    </row>
    <row r="303" spans="1:7" ht="13.5" customHeight="1">
      <c r="A303" s="105" t="s">
        <v>209</v>
      </c>
      <c r="B303" s="105"/>
      <c r="C303" s="111"/>
      <c r="D303" s="105"/>
      <c r="E303" s="104"/>
      <c r="F303" s="106" t="s">
        <v>210</v>
      </c>
      <c r="G303" s="105"/>
    </row>
    <row r="304" spans="1:7" ht="12.75" customHeight="1" hidden="1">
      <c r="A304" s="29" t="s">
        <v>634</v>
      </c>
      <c r="B304" s="29"/>
      <c r="C304" s="29"/>
      <c r="D304" s="29"/>
      <c r="E304" s="104"/>
      <c r="F304" s="109"/>
      <c r="G304" s="104"/>
    </row>
    <row r="305" spans="2:7" ht="14.25" customHeight="1">
      <c r="B305" s="110"/>
      <c r="C305" s="37" t="s">
        <v>635</v>
      </c>
      <c r="D305" s="110"/>
      <c r="E305" s="104"/>
      <c r="F305" s="108"/>
      <c r="G305" s="104"/>
    </row>
    <row r="306" spans="1:7" ht="14.25">
      <c r="A306" s="105" t="s">
        <v>638</v>
      </c>
      <c r="B306" s="105"/>
      <c r="C306" s="111"/>
      <c r="D306" s="105"/>
      <c r="E306" s="104"/>
      <c r="F306" s="106" t="s">
        <v>639</v>
      </c>
      <c r="G306" s="105"/>
    </row>
    <row r="307" spans="2:7" ht="12.75" customHeight="1">
      <c r="B307" s="110"/>
      <c r="C307" s="37" t="s">
        <v>636</v>
      </c>
      <c r="D307" s="110"/>
      <c r="E307" s="104" t="s">
        <v>637</v>
      </c>
      <c r="F307" s="108"/>
      <c r="G307" s="104"/>
    </row>
    <row r="308" spans="1:7" ht="28.5" customHeight="1">
      <c r="A308" s="27" t="s">
        <v>641</v>
      </c>
      <c r="B308" s="27"/>
      <c r="C308" s="105"/>
      <c r="D308" s="105"/>
      <c r="E308" s="105"/>
      <c r="F308" s="26"/>
      <c r="G308" s="26"/>
    </row>
    <row r="309" spans="1:6" ht="15.75" customHeight="1">
      <c r="A309" s="25"/>
      <c r="B309" s="25"/>
      <c r="C309" s="107"/>
      <c r="D309" s="107"/>
      <c r="E309" s="24"/>
      <c r="F309" s="24"/>
    </row>
  </sheetData>
  <sheetProtection selectLockedCells="1" selectUnlockedCells="1"/>
  <mergeCells count="233">
    <mergeCell ref="E1:F1"/>
    <mergeCell ref="A2:F2"/>
    <mergeCell ref="A4:F4"/>
    <mergeCell ref="A5:F5"/>
    <mergeCell ref="A6:F6"/>
    <mergeCell ref="A7:A8"/>
    <mergeCell ref="B7:C8"/>
    <mergeCell ref="D7:D8"/>
    <mergeCell ref="E7:E8"/>
    <mergeCell ref="B9:C9"/>
    <mergeCell ref="B10:F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F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193:C193"/>
    <mergeCell ref="B194:C194"/>
    <mergeCell ref="B195:C195"/>
    <mergeCell ref="B196:C196"/>
    <mergeCell ref="B197:C197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4:C214"/>
    <mergeCell ref="B217:C217"/>
    <mergeCell ref="B218:C218"/>
    <mergeCell ref="D218:E218"/>
    <mergeCell ref="B219:C219"/>
    <mergeCell ref="D219:E219"/>
    <mergeCell ref="B220:C220"/>
    <mergeCell ref="D220:E220"/>
    <mergeCell ref="B221:C221"/>
    <mergeCell ref="D221:E221"/>
    <mergeCell ref="B222:C222"/>
    <mergeCell ref="D222:E222"/>
    <mergeCell ref="B223:C223"/>
    <mergeCell ref="D223:E223"/>
    <mergeCell ref="B225:C225"/>
    <mergeCell ref="B264:C264"/>
    <mergeCell ref="A304:D304"/>
    <mergeCell ref="A308:B308"/>
    <mergeCell ref="F308:G308"/>
    <mergeCell ref="A309:B309"/>
    <mergeCell ref="E309:F309"/>
  </mergeCells>
  <conditionalFormatting sqref="F167 F169 F171 F195:F196 F207:F208 F211 F64 F68 F75 F94 F106:F108 F117:F118 F120 F123 F134:F136 F138 F144 F150:F154 F24:F26 F31:F34 F39 F44:F47 F19">
    <cfRule type="expression" priority="1" dxfId="1" stopIfTrue="1">
      <formula>ISERROR(F19)</formula>
    </cfRule>
  </conditionalFormatting>
  <printOptions horizontalCentered="1"/>
  <pageMargins left="0.7874015748031497" right="0.1968503937007874" top="0.7086614173228347" bottom="0.31496062992125984" header="0.5118110236220472" footer="0.5118110236220472"/>
  <pageSetup firstPageNumber="1" useFirstPageNumber="1" horizontalDpi="300" verticalDpi="3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Ілля І. Алмаєв</dc:creator>
  <cp:keywords/>
  <dc:description/>
  <cp:lastModifiedBy>Tetyana_T</cp:lastModifiedBy>
  <cp:lastPrinted>2019-08-05T12:41:41Z</cp:lastPrinted>
  <dcterms:created xsi:type="dcterms:W3CDTF">2012-04-12T06:43:31Z</dcterms:created>
  <dcterms:modified xsi:type="dcterms:W3CDTF">2019-08-06T15:01:13Z</dcterms:modified>
  <cp:category/>
  <cp:version/>
  <cp:contentType/>
  <cp:contentStatus/>
</cp:coreProperties>
</file>